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DF4CA589-5CE9-4F49-8224-44A63C7FF79D}" xr6:coauthVersionLast="47" xr6:coauthVersionMax="47" xr10:uidLastSave="{00000000-0000-0000-0000-000000000000}"/>
  <bookViews>
    <workbookView xWindow="-120" yWindow="-120" windowWidth="29040" windowHeight="15720" xr2:uid="{69745986-0B82-47FB-8450-1BE76D9FC01B}"/>
  </bookViews>
  <sheets>
    <sheet name="SPLDF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2" i="1" l="1"/>
  <c r="J162" i="1" s="1"/>
  <c r="I161" i="1"/>
  <c r="J161" i="1" s="1"/>
  <c r="I160" i="1"/>
  <c r="J160" i="1" s="1"/>
  <c r="F105" i="1"/>
  <c r="F104" i="1"/>
  <c r="G95" i="1"/>
  <c r="F95" i="1"/>
</calcChain>
</file>

<file path=xl/sharedStrings.xml><?xml version="1.0" encoding="utf-8"?>
<sst xmlns="http://schemas.openxmlformats.org/spreadsheetml/2006/main" count="342" uniqueCount="187">
  <si>
    <t>SUNDARAM MUTUAL FUND</t>
  </si>
  <si>
    <t>Index</t>
  </si>
  <si>
    <t>Sundaram Low Duration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</si>
  <si>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</si>
  <si>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</si>
  <si>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</si>
  <si>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</si>
  <si>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</si>
  <si>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</si>
  <si>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</si>
  <si>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</si>
  <si>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</si>
  <si>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</si>
  <si>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</si>
  <si>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</si>
  <si>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</si>
  <si>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</si>
  <si>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</si>
  <si>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</si>
  <si>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</si>
  <si>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</si>
  <si>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</si>
  <si>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</si>
  <si>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</si>
  <si>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INE134E08KT5</t>
  </si>
  <si>
    <t>Power Finance Corporation Ltd - 7.17% - 22/05/2025**</t>
  </si>
  <si>
    <t>CRISIL AAA</t>
  </si>
  <si>
    <t>INE557F08FV0</t>
  </si>
  <si>
    <t>National Housing Bank - 7.78% - 26/04/2027**</t>
  </si>
  <si>
    <t>CARE AAA</t>
  </si>
  <si>
    <t>INE477A07373</t>
  </si>
  <si>
    <t>Can Fin Homes Ltd - 8.45% - 27/05/2026**</t>
  </si>
  <si>
    <t>IND AA+</t>
  </si>
  <si>
    <t>INE721A07SB0</t>
  </si>
  <si>
    <t>Shriram Finance Ltd - 9.2% - 22/05/2026**</t>
  </si>
  <si>
    <t>CRISIL AA+</t>
  </si>
  <si>
    <t>INE020B08ED9</t>
  </si>
  <si>
    <t>REC LTD - 7.56% - 30/06/2026**</t>
  </si>
  <si>
    <t>INE115A07OY6</t>
  </si>
  <si>
    <t>LIC Housing Finance Ltd - 5.776% - 11/09/2025**</t>
  </si>
  <si>
    <t>INE403D08181</t>
  </si>
  <si>
    <t>Bharti Telecom Ltd - 8.9% - 04/12/2025**</t>
  </si>
  <si>
    <t>INE556F08KP4</t>
  </si>
  <si>
    <t>Small Industries Development Bank of India - 7.68% - 10/08/2027**</t>
  </si>
  <si>
    <t>INE572E07183</t>
  </si>
  <si>
    <t>PNB Housing Finance Ltd - 8.15% - 29/07/2027**</t>
  </si>
  <si>
    <t>INE020B08EM0</t>
  </si>
  <si>
    <t>REC LTD - 7.64% - 30/06/2026**</t>
  </si>
  <si>
    <t>INE523H07CB9</t>
  </si>
  <si>
    <t>JM Financial Products Ltd - 8.92% - 16/11/2026**</t>
  </si>
  <si>
    <t>CRISIL AA</t>
  </si>
  <si>
    <t>INE414G07HI7</t>
  </si>
  <si>
    <t>Muthoot Finance Ltd - 8.3% - 06/01/2026**</t>
  </si>
  <si>
    <t>INE261F08DP6</t>
  </si>
  <si>
    <t>National Bank for Agriculture &amp; Rural Development - 7.35% - 08/07/2025**</t>
  </si>
  <si>
    <t>INE556F08KH1</t>
  </si>
  <si>
    <t>Small Industries Development Bank of India - 7.43% - 31/08/2026</t>
  </si>
  <si>
    <t>INE053F08304</t>
  </si>
  <si>
    <t>Indian Railway Finance Corporation Ltd - 7.23% - 15/10/2026</t>
  </si>
  <si>
    <t>INE233A08121</t>
  </si>
  <si>
    <t>Godrej Industries Ltd - 8.36% - 28/08/2026**</t>
  </si>
  <si>
    <t>INE721A07RU2</t>
  </si>
  <si>
    <t>Shriram Finance Ltd - 9.25% - 19/12/2025**</t>
  </si>
  <si>
    <t>INE020B08EP3</t>
  </si>
  <si>
    <t>REC LTD - 7.77% - 30/09/2026**</t>
  </si>
  <si>
    <t>INE020B08FF1</t>
  </si>
  <si>
    <t>REC LTD - 7.56% - 31/08/2027**</t>
  </si>
  <si>
    <t>ICRA AAA</t>
  </si>
  <si>
    <t>INE121A07QT9</t>
  </si>
  <si>
    <t>Cholamandalam Investment and Finance Co Ltd - 8.45% - 21/11/2025**</t>
  </si>
  <si>
    <t>ICRA AA+</t>
  </si>
  <si>
    <t>INE041007100</t>
  </si>
  <si>
    <t>Embassy Office Parks REIT - 7.77% - 05/06/2025**</t>
  </si>
  <si>
    <t>INE414G07JL7</t>
  </si>
  <si>
    <t>Muthoot Finance Ltd - 8.65% - 31/01/2028**</t>
  </si>
  <si>
    <t>(b) Privately Placed / Unlisted</t>
  </si>
  <si>
    <t>(c) Govt Security</t>
  </si>
  <si>
    <t>IN0020220037</t>
  </si>
  <si>
    <t>7.38% Central Government Securities 20/06/2027</t>
  </si>
  <si>
    <t>Sovereign</t>
  </si>
  <si>
    <t>IN0020230135</t>
  </si>
  <si>
    <t>7.32% Government Securities-13/11/2030</t>
  </si>
  <si>
    <t>IN0020240050</t>
  </si>
  <si>
    <t>7.04% Central Government Securities 03/06/2029</t>
  </si>
  <si>
    <t>(d) Securitized Debt Instruments</t>
  </si>
  <si>
    <t>Total for Debt Instruments</t>
  </si>
  <si>
    <t>C) Money Market Instruments</t>
  </si>
  <si>
    <t>(a) Certificate of Deposits</t>
  </si>
  <si>
    <t>INE949L16CX3</t>
  </si>
  <si>
    <t>AU Small Finance Bank Ltd - 01/10/2025**</t>
  </si>
  <si>
    <t>CRISIL A1+</t>
  </si>
  <si>
    <t>INE095A16X69</t>
  </si>
  <si>
    <t>IndusInd Bank Ltd - 21/11/2025**</t>
  </si>
  <si>
    <t>INE476A16YB0</t>
  </si>
  <si>
    <t>Canara Bank - 20/03/2025</t>
  </si>
  <si>
    <t>INE562A16MZ1</t>
  </si>
  <si>
    <t>Indian Bank - 23/05/2025**</t>
  </si>
  <si>
    <t>INE237A168Y2</t>
  </si>
  <si>
    <t>Kotak Mahindra Bank Ltd - 04/12/2025**</t>
  </si>
  <si>
    <t>(b) Commercial Papers</t>
  </si>
  <si>
    <t>INE824H14QT9</t>
  </si>
  <si>
    <t>Julius Baer Capital (India) Private Ltd - 17/06/2025**</t>
  </si>
  <si>
    <t>(c) Treasury Bills</t>
  </si>
  <si>
    <t>IN002024Y332</t>
  </si>
  <si>
    <t>182 Days - T Bill - 29/05/2025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</si>
  <si>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</si>
  <si>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</si>
  <si>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</si>
  <si>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</si>
  <si>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</si>
  <si>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</si>
  <si>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</si>
  <si>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</si>
  <si>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</si>
  <si>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</si>
  <si>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</si>
  <si>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</si>
  <si>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</si>
  <si>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</si>
  <si>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</si>
  <si>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</si>
  <si>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</si>
  <si>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</si>
  <si>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Refer below point i)</t>
  </si>
  <si>
    <t>b) Total value and percentage of illiquid equity shares</t>
  </si>
  <si>
    <t>Nil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</si>
  <si>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</si>
  <si>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</si>
  <si>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</si>
  <si>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</si>
  <si>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</si>
  <si>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</si>
  <si>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Direct Plan - Quarterly IDCW</t>
  </si>
  <si>
    <t>Regular Plan - Growth</t>
  </si>
  <si>
    <t>Regular Plan - Bonus</t>
  </si>
  <si>
    <t>Regular Plan - Monthly IDCW</t>
  </si>
  <si>
    <t>Regular Plan - Quarterly IDCW</t>
  </si>
  <si>
    <t>d) IDCW declared during the period (Rupees per unit)</t>
  </si>
  <si>
    <t>Individual &amp; HUF</t>
  </si>
  <si>
    <t>Others</t>
  </si>
  <si>
    <t>e) Bonus declared during the period (Rupees per unit)</t>
  </si>
  <si>
    <t>f) Total outstanding exposure in derivative instruments at the end of the period</t>
  </si>
  <si>
    <t>g) Total investments in foreign securities /ADR'S/GDR'S at the end of the period</t>
  </si>
  <si>
    <t>h) Repo in corporate debt</t>
  </si>
  <si>
    <t>Portfolio Information</t>
  </si>
  <si>
    <t>Scheme Name :</t>
  </si>
  <si>
    <t>Description (if any)</t>
  </si>
  <si>
    <t>Annualised Portfolio YTM %* :</t>
  </si>
  <si>
    <t>Macaulay Duration (years)</t>
  </si>
  <si>
    <t>Average Maturity  (years)</t>
  </si>
  <si>
    <t xml:space="preserve">As on (Date) </t>
  </si>
  <si>
    <t>31-Jan-2025</t>
  </si>
  <si>
    <t>* in case of semi annual YTM,  it will be annualised </t>
  </si>
  <si>
    <t>i) Exposure to securities classified as below investment grade or default as on 31-Jan-2025:-</t>
  </si>
  <si>
    <t xml:space="preserve">ISIN </t>
  </si>
  <si>
    <t>Name of The security</t>
  </si>
  <si>
    <t>VALUE OF THE SECURITY CONSIDERED UNDER NET RECEIVABLES</t>
  </si>
  <si>
    <t>% TO AUM</t>
  </si>
  <si>
    <t>Total Amount (Principal &amp; Interest)  (Rs. Lakh)</t>
  </si>
  <si>
    <t>INE121H14JU3</t>
  </si>
  <si>
    <t xml:space="preserve">IL&amp;FS Financial Services Ltd. 24SEP18 CP </t>
  </si>
  <si>
    <t>ISIN</t>
  </si>
  <si>
    <t>NAME OF THE SECURITY</t>
  </si>
  <si>
    <t>INE202B07IK1</t>
  </si>
  <si>
    <t xml:space="preserve">Dewan Housing Finance Corporation Ltd-9.10%-09/09/2019 </t>
  </si>
  <si>
    <t>INE202B07HQ0</t>
  </si>
  <si>
    <t>9.10%-Dewan Housing Finance Corporation Ltd-16/08/2019</t>
  </si>
  <si>
    <t>INE202B07IJ3</t>
  </si>
  <si>
    <t xml:space="preserve">9.05% Dewan Housing Finance Corporation Ltd-NCD-09/09/2019 </t>
  </si>
  <si>
    <t>TOTAL AMOUNT INCLUDING INTEREST DUE TO AND RECOVERED BY THE SCHEME</t>
  </si>
  <si>
    <t>TOTAL AMOUNT DUE</t>
  </si>
  <si>
    <t>Amount Recovered 30th Sep 2021 (Rs. In Lacs)</t>
  </si>
  <si>
    <t>Further amount received on 31-Aug-2024  (Rs. In Lacs)</t>
  </si>
  <si>
    <t xml:space="preserve">Total settlement till date  ( Rs . In Lacs ) </t>
  </si>
  <si>
    <t>PRINCIPAL (Rs. in Lacs)</t>
  </si>
  <si>
    <t>Interest Accrued till 3rd June 2019
(Rs. in Lacs)</t>
  </si>
  <si>
    <t>Interest not accrued due to category by rating agency as default till maturity (Rs. in Lacs)</t>
  </si>
  <si>
    <t>Total 
(Rs. in Lacs)</t>
  </si>
  <si>
    <t>For Further details please refer the below Links for Rationale</t>
  </si>
  <si>
    <t>https://www.sundarammutual.com/pdf2/2021/Rationale_for_Valuation/DHFL_Valuation_impact_22_Sep_2021.pdf</t>
  </si>
  <si>
    <t>https://www.sundarammutual.com/pdf2/2021/Rationale_for_Valuation/Update_on_DHFL_Recovery_30_sep_2021.pdf</t>
  </si>
  <si>
    <t>https://www.sundarammutual.com/pdf2/2024/Rationale_for_Valuation/Update_on_DHFL_Recovery_31_Aug_2024_V1.pdf</t>
  </si>
  <si>
    <t>Scheme Riskometer :</t>
  </si>
  <si>
    <t>Tier I Benchmark Riskometer :</t>
  </si>
  <si>
    <t>Tier II Benchmark Riskometer :</t>
  </si>
  <si>
    <t xml:space="preserve">              NIFTY Low Duration Debt Index A-I</t>
  </si>
  <si>
    <t xml:space="preserve">                  NIFTY Low Duration Debt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</si>
</sst>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0000;\-#,##0.000000"/>
    <numFmt numFmtId="173" formatCode="[$-1014009]#,##0.00;\(#,##0.00\)"/>
    <numFmt numFmtId="174" formatCode="[$-1014009]#,##0;\(#,##0\)"/>
  </numFmts>
  <fonts count="24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9"/>
      <color indexed="8"/>
      <name val="Calibri"/>
      <charset val="1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0"/>
      <name val="Aptos Narrow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wrapText="1"/>
    </xf>
    <xf numFmtId="0" fontId="4" fillId="0" borderId="0" applyNumberFormat="0" applyFill="0" applyBorder="0" applyAlignment="0" applyProtection="0">
      <alignment wrapText="1"/>
    </xf>
    <xf numFmtId="43" fontId="2" fillId="0" borderId="0" applyFont="0" applyFill="0" applyBorder="0" applyAlignment="0" applyProtection="0"/>
    <xf numFmtId="0" fontId="13" fillId="0" borderId="0">
      <alignment wrapText="1"/>
    </xf>
    <xf numFmtId="43" fontId="13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</cellStyleXfs>
  <cellXfs count="114">
    <xf numFmtId="0" fontId="0" fillId="0" borderId="0" xfId="0">
      <alignment wrapText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top" wrapText="1" readingOrder="1"/>
    </xf>
    <xf numFmtId="43" fontId="6" fillId="0" borderId="1" xfId="2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horizontal="left" vertical="center" wrapText="1" readingOrder="1"/>
    </xf>
    <xf numFmtId="164" fontId="9" fillId="0" borderId="3" xfId="0" applyNumberFormat="1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top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right" vertical="center" wrapText="1" readingOrder="1"/>
    </xf>
    <xf numFmtId="165" fontId="8" fillId="0" borderId="4" xfId="0" applyNumberFormat="1" applyFont="1" applyBorder="1" applyAlignment="1">
      <alignment horizontal="righ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164" fontId="8" fillId="0" borderId="4" xfId="0" applyNumberFormat="1" applyFont="1" applyBorder="1" applyAlignment="1">
      <alignment horizontal="right" vertical="center" wrapText="1" readingOrder="1"/>
    </xf>
    <xf numFmtId="166" fontId="7" fillId="0" borderId="4" xfId="0" applyNumberFormat="1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7" fontId="7" fillId="0" borderId="4" xfId="0" applyNumberFormat="1" applyFont="1" applyBorder="1" applyAlignment="1">
      <alignment horizontal="right" vertical="center" wrapText="1" readingOrder="1"/>
    </xf>
    <xf numFmtId="164" fontId="7" fillId="0" borderId="4" xfId="0" applyNumberFormat="1" applyFont="1" applyBorder="1" applyAlignment="1">
      <alignment horizontal="right" vertical="center" wrapText="1" readingOrder="1"/>
    </xf>
    <xf numFmtId="165" fontId="7" fillId="0" borderId="4" xfId="0" applyNumberFormat="1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vertical="top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right" vertical="center" wrapText="1" readingOrder="1"/>
    </xf>
    <xf numFmtId="164" fontId="9" fillId="0" borderId="5" xfId="0" applyNumberFormat="1" applyFont="1" applyBorder="1" applyAlignment="1">
      <alignment horizontal="right" vertical="center" wrapText="1" readingOrder="1"/>
    </xf>
    <xf numFmtId="0" fontId="12" fillId="0" borderId="4" xfId="0" applyFont="1" applyBorder="1" applyAlignment="1">
      <alignment horizontal="left" vertical="center" wrapText="1" readingOrder="1"/>
    </xf>
    <xf numFmtId="164" fontId="9" fillId="0" borderId="4" xfId="0" applyNumberFormat="1" applyFont="1" applyBorder="1" applyAlignment="1">
      <alignment horizontal="right" vertical="center" wrapText="1" readingOrder="1"/>
    </xf>
    <xf numFmtId="0" fontId="13" fillId="0" borderId="0" xfId="3">
      <alignment wrapText="1"/>
    </xf>
    <xf numFmtId="0" fontId="14" fillId="0" borderId="0" xfId="0" applyFont="1">
      <alignment wrapText="1"/>
    </xf>
    <xf numFmtId="166" fontId="9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168" fontId="9" fillId="0" borderId="4" xfId="0" applyNumberFormat="1" applyFont="1" applyBorder="1" applyAlignment="1">
      <alignment horizontal="right" vertical="center" wrapText="1" readingOrder="1"/>
    </xf>
    <xf numFmtId="165" fontId="9" fillId="0" borderId="4" xfId="0" applyNumberFormat="1" applyFont="1" applyBorder="1" applyAlignment="1">
      <alignment horizontal="right" vertical="center" wrapText="1" readingOrder="1"/>
    </xf>
    <xf numFmtId="164" fontId="12" fillId="0" borderId="4" xfId="0" applyNumberFormat="1" applyFont="1" applyBorder="1" applyAlignment="1">
      <alignment horizontal="right" vertical="center" wrapText="1" readingOrder="1"/>
    </xf>
    <xf numFmtId="165" fontId="12" fillId="0" borderId="4" xfId="0" applyNumberFormat="1" applyFont="1" applyBorder="1" applyAlignment="1">
      <alignment horizontal="right" vertical="center" wrapText="1" readingOrder="1"/>
    </xf>
    <xf numFmtId="169" fontId="8" fillId="0" borderId="4" xfId="0" applyNumberFormat="1" applyFont="1" applyBorder="1" applyAlignment="1">
      <alignment horizontal="right" vertical="center" wrapText="1" readingOrder="1"/>
    </xf>
    <xf numFmtId="0" fontId="10" fillId="0" borderId="6" xfId="0" applyFont="1" applyBorder="1" applyAlignment="1">
      <alignment horizontal="left" vertical="center" wrapText="1" readingOrder="1"/>
    </xf>
    <xf numFmtId="0" fontId="10" fillId="0" borderId="6" xfId="0" applyFont="1" applyBorder="1" applyAlignment="1">
      <alignment horizontal="righ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righ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12" fillId="0" borderId="4" xfId="0" applyFont="1" applyBorder="1" applyAlignment="1">
      <alignment horizontal="right" vertical="top" wrapText="1" readingOrder="1"/>
    </xf>
    <xf numFmtId="43" fontId="9" fillId="0" borderId="0" xfId="2" applyFont="1" applyFill="1" applyBorder="1" applyAlignment="1">
      <alignment horizontal="right" vertical="top" wrapText="1" readingOrder="1"/>
    </xf>
    <xf numFmtId="0" fontId="12" fillId="0" borderId="4" xfId="0" applyFont="1" applyBorder="1" applyAlignment="1">
      <alignment horizontal="left" vertical="top" wrapText="1" readingOrder="1"/>
    </xf>
    <xf numFmtId="170" fontId="12" fillId="0" borderId="4" xfId="0" applyNumberFormat="1" applyFont="1" applyBorder="1" applyAlignment="1">
      <alignment horizontal="right" vertical="top" wrapText="1" readingOrder="1"/>
    </xf>
    <xf numFmtId="0" fontId="7" fillId="0" borderId="0" xfId="0" applyFont="1" applyAlignment="1">
      <alignment horizontal="right" vertical="top" wrapText="1" readingOrder="1"/>
    </xf>
    <xf numFmtId="171" fontId="7" fillId="0" borderId="4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1"/>
    </xf>
    <xf numFmtId="0" fontId="15" fillId="0" borderId="4" xfId="0" applyFont="1" applyBorder="1" applyAlignment="1">
      <alignment horizontal="lef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172" fontId="7" fillId="0" borderId="4" xfId="0" applyNumberFormat="1" applyFont="1" applyBorder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9" fillId="0" borderId="0" xfId="0" applyFont="1" applyAlignment="1">
      <alignment horizontal="righ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horizontal="right" vertical="top" wrapText="1" readingOrder="1"/>
    </xf>
    <xf numFmtId="0" fontId="9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readingOrder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173" fontId="12" fillId="0" borderId="4" xfId="0" applyNumberFormat="1" applyFont="1" applyBorder="1" applyAlignment="1">
      <alignment horizontal="left" vertical="center" wrapText="1" readingOrder="1"/>
    </xf>
    <xf numFmtId="174" fontId="12" fillId="0" borderId="4" xfId="0" quotePrefix="1" applyNumberFormat="1" applyFont="1" applyBorder="1" applyAlignment="1">
      <alignment horizontal="left" vertical="center" wrapText="1" readingOrder="1"/>
    </xf>
    <xf numFmtId="0" fontId="9" fillId="0" borderId="11" xfId="0" applyFont="1" applyBorder="1" applyAlignment="1">
      <alignment horizontal="left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16" fillId="0" borderId="0" xfId="0" applyFont="1" applyAlignment="1">
      <alignment vertical="center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43" fontId="14" fillId="0" borderId="5" xfId="4" applyFont="1" applyFill="1" applyBorder="1" applyAlignment="1">
      <alignment vertical="center"/>
    </xf>
    <xf numFmtId="43" fontId="18" fillId="0" borderId="5" xfId="4" applyFont="1" applyFill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readingOrder="1"/>
    </xf>
    <xf numFmtId="0" fontId="19" fillId="0" borderId="5" xfId="5" applyFont="1" applyBorder="1" applyAlignment="1">
      <alignment horizontal="center"/>
    </xf>
    <xf numFmtId="0" fontId="19" fillId="0" borderId="5" xfId="5" applyFont="1" applyBorder="1" applyAlignment="1">
      <alignment horizontal="center" wrapText="1"/>
    </xf>
    <xf numFmtId="0" fontId="19" fillId="0" borderId="5" xfId="5" applyFont="1" applyBorder="1" applyAlignment="1">
      <alignment horizontal="center"/>
    </xf>
    <xf numFmtId="0" fontId="20" fillId="0" borderId="5" xfId="5" applyFont="1" applyBorder="1"/>
    <xf numFmtId="0" fontId="20" fillId="0" borderId="5" xfId="5" applyFont="1" applyBorder="1" applyAlignment="1">
      <alignment wrapText="1"/>
    </xf>
    <xf numFmtId="43" fontId="20" fillId="0" borderId="5" xfId="4" applyFont="1" applyFill="1" applyBorder="1" applyAlignment="1">
      <alignment horizontal="center"/>
    </xf>
    <xf numFmtId="0" fontId="20" fillId="0" borderId="5" xfId="5" applyFont="1" applyBorder="1" applyAlignment="1">
      <alignment horizontal="center"/>
    </xf>
    <xf numFmtId="0" fontId="19" fillId="0" borderId="5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9" fillId="0" borderId="3" xfId="5" applyFont="1" applyBorder="1" applyAlignment="1">
      <alignment horizontal="center" vertical="center" wrapText="1"/>
    </xf>
    <xf numFmtId="4" fontId="20" fillId="0" borderId="5" xfId="5" applyNumberFormat="1" applyFont="1" applyBorder="1"/>
    <xf numFmtId="43" fontId="20" fillId="0" borderId="5" xfId="4" applyFont="1" applyFill="1" applyBorder="1"/>
    <xf numFmtId="43" fontId="20" fillId="0" borderId="5" xfId="5" applyNumberFormat="1" applyFont="1" applyBorder="1"/>
    <xf numFmtId="4" fontId="20" fillId="0" borderId="5" xfId="6" applyNumberFormat="1" applyFont="1" applyFill="1" applyBorder="1"/>
    <xf numFmtId="0" fontId="22" fillId="0" borderId="0" xfId="0" applyFont="1" applyAlignment="1"/>
    <xf numFmtId="0" fontId="4" fillId="0" borderId="0" xfId="1" applyFill="1" applyAlignment="1"/>
    <xf numFmtId="0" fontId="23" fillId="0" borderId="0" xfId="0" applyFont="1">
      <alignment wrapText="1"/>
    </xf>
    <xf numFmtId="0" fontId="23" fillId="0" borderId="0" xfId="0" applyFont="1" applyAlignment="1"/>
  </cellXfs>
  <cellStyles count="7">
    <cellStyle name="Comma 2" xfId="4" xr:uid="{99ACC89B-3E49-46BD-9388-ED1F0ABA21B0}"/>
    <cellStyle name="Comma 3" xfId="2" xr:uid="{88A46F34-2276-49C5-B1ED-E767B9CE2938}"/>
    <cellStyle name="Hyperlink 2" xfId="1" xr:uid="{A65AED6F-FC37-44F2-A251-1D2434106B20}"/>
    <cellStyle name="Normal" xfId="0" builtinId="0"/>
    <cellStyle name="Normal 2 2 2" xfId="5" xr:uid="{BB9AF6CE-7246-482F-A630-2FED5D50AD05}"/>
    <cellStyle name="Normal 3" xfId="3" xr:uid="{3F2A432F-137E-49AF-BAFF-8D829FC0E846}"/>
    <cellStyle name="Percent 2" xfId="6" xr:uid="{F2B90ECC-F69C-486F-83AA-3BE80104E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179</xdr:row>
      <xdr:rowOff>0</xdr:rowOff>
    </xdr:from>
    <xdr:to>
      <xdr:col>2</xdr:col>
      <xdr:colOff>1938839</xdr:colOff>
      <xdr:row>179</xdr:row>
      <xdr:rowOff>1980000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2F385-2C1F-4D3F-83BA-A9184E7F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8604825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2514600</xdr:colOff>
      <xdr:row>179</xdr:row>
      <xdr:rowOff>0</xdr:rowOff>
    </xdr:from>
    <xdr:to>
      <xdr:col>7</xdr:col>
      <xdr:colOff>338639</xdr:colOff>
      <xdr:row>179</xdr:row>
      <xdr:rowOff>1980000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F62FE5-F1CB-4584-B7D1-9A654E39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8604825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2</xdr:col>
      <xdr:colOff>1938839</xdr:colOff>
      <xdr:row>175</xdr:row>
      <xdr:rowOff>27375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866761-EE04-481C-AF4D-992BD01DE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004500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ndarammutual.com/pdf2/2024/Rationale_for_Valuation/Update_on_DHFL_Recovery_31_Aug_2024_V1.pdf" TargetMode="External"/><Relationship Id="rId2" Type="http://schemas.openxmlformats.org/officeDocument/2006/relationships/hyperlink" Target="https://www.sundarammutual.com/pdf2/2021/Rationale_for_Valuation/Update_on_DHFL_Recovery_30_sep_2021.pdf" TargetMode="External"/><Relationship Id="rId1" Type="http://schemas.openxmlformats.org/officeDocument/2006/relationships/hyperlink" Target="https://www.sundarammutual.com/pdf2/2021/Rationale_for_Valuation/DHFL_Valuation_impact_22_Sep_202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052D-EC3A-4CB5-B98C-785EEF18FCE6}">
  <sheetPr codeName="Sheet5">
    <outlinePr summaryBelow="0" summaryRight="0"/>
  </sheetPr>
  <dimension ref="A1:T200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1.7109375" customWidth="1"/>
    <col min="3" max="3" width="39.140625" bestFit="1" customWidth="1"/>
    <col min="4" max="4" width="10.7109375" bestFit="1" customWidth="1"/>
    <col min="5" max="5" width="9.4257812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9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9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9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9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9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9" x14ac:dyDescent="0.2">
      <c r="A7" s="9"/>
      <c r="B7" s="9"/>
      <c r="C7" s="10" t="s">
        <v>15</v>
      </c>
      <c r="D7" s="9"/>
      <c r="E7" s="9" t="s">
        <v>13</v>
      </c>
      <c r="F7" s="11" t="s">
        <v>16</v>
      </c>
      <c r="G7" s="12">
        <v>0</v>
      </c>
      <c r="H7" s="8" t="s">
        <v>13</v>
      </c>
    </row>
    <row r="8" spans="1:9" x14ac:dyDescent="0.2">
      <c r="A8" s="9"/>
      <c r="B8" s="9"/>
      <c r="C8" s="13"/>
      <c r="D8" s="9"/>
      <c r="E8" s="9"/>
      <c r="F8" s="14"/>
      <c r="G8" s="14"/>
      <c r="H8" s="8" t="s">
        <v>13</v>
      </c>
    </row>
    <row r="9" spans="1:9" x14ac:dyDescent="0.2">
      <c r="A9" s="9"/>
      <c r="B9" s="9"/>
      <c r="C9" s="10" t="s">
        <v>17</v>
      </c>
      <c r="D9" s="9"/>
      <c r="E9" s="9"/>
      <c r="F9" s="9"/>
      <c r="G9" s="9"/>
      <c r="H9" s="8" t="s">
        <v>13</v>
      </c>
    </row>
    <row r="10" spans="1:9" x14ac:dyDescent="0.2">
      <c r="A10" s="9"/>
      <c r="B10" s="9"/>
      <c r="C10" s="10" t="s">
        <v>15</v>
      </c>
      <c r="D10" s="9"/>
      <c r="E10" s="9" t="s">
        <v>13</v>
      </c>
      <c r="F10" s="11" t="s">
        <v>16</v>
      </c>
      <c r="G10" s="12">
        <v>0</v>
      </c>
      <c r="H10" s="8" t="s">
        <v>13</v>
      </c>
    </row>
    <row r="11" spans="1:9" x14ac:dyDescent="0.2">
      <c r="A11" s="9"/>
      <c r="B11" s="9"/>
      <c r="C11" s="13"/>
      <c r="D11" s="9"/>
      <c r="E11" s="9"/>
      <c r="F11" s="14"/>
      <c r="G11" s="14"/>
      <c r="H11" s="8" t="s">
        <v>13</v>
      </c>
    </row>
    <row r="12" spans="1:9" x14ac:dyDescent="0.2">
      <c r="A12" s="9"/>
      <c r="B12" s="9"/>
      <c r="C12" s="10" t="s">
        <v>18</v>
      </c>
      <c r="D12" s="9"/>
      <c r="E12" s="9"/>
      <c r="F12" s="9"/>
      <c r="G12" s="9"/>
      <c r="H12" s="8" t="s">
        <v>13</v>
      </c>
    </row>
    <row r="13" spans="1:9" x14ac:dyDescent="0.2">
      <c r="A13" s="9"/>
      <c r="B13" s="9"/>
      <c r="C13" s="10" t="s">
        <v>15</v>
      </c>
      <c r="D13" s="9"/>
      <c r="E13" s="9" t="s">
        <v>13</v>
      </c>
      <c r="F13" s="11" t="s">
        <v>16</v>
      </c>
      <c r="G13" s="12">
        <v>0</v>
      </c>
      <c r="H13" s="8" t="s">
        <v>13</v>
      </c>
    </row>
    <row r="14" spans="1:9" x14ac:dyDescent="0.2">
      <c r="A14" s="9"/>
      <c r="B14" s="9"/>
      <c r="C14" s="13"/>
      <c r="D14" s="9"/>
      <c r="E14" s="9"/>
      <c r="F14" s="14"/>
      <c r="G14" s="14"/>
      <c r="H14" s="8" t="s">
        <v>13</v>
      </c>
    </row>
    <row r="15" spans="1:9" x14ac:dyDescent="0.2">
      <c r="A15" s="9"/>
      <c r="B15" s="9"/>
      <c r="C15" s="10" t="s">
        <v>19</v>
      </c>
      <c r="D15" s="9"/>
      <c r="E15" s="9"/>
      <c r="F15" s="9"/>
      <c r="G15" s="9"/>
      <c r="H15" s="8" t="s">
        <v>13</v>
      </c>
    </row>
    <row r="16" spans="1:9" x14ac:dyDescent="0.2">
      <c r="A16" s="9"/>
      <c r="B16" s="9"/>
      <c r="C16" s="10" t="s">
        <v>15</v>
      </c>
      <c r="D16" s="9"/>
      <c r="E16" s="9" t="s">
        <v>13</v>
      </c>
      <c r="F16" s="11" t="s">
        <v>16</v>
      </c>
      <c r="G16" s="12">
        <v>0</v>
      </c>
      <c r="H16" s="8" t="s">
        <v>13</v>
      </c>
    </row>
    <row r="17" spans="1:8" x14ac:dyDescent="0.2">
      <c r="A17" s="9"/>
      <c r="B17" s="9"/>
      <c r="C17" s="13"/>
      <c r="D17" s="9"/>
      <c r="E17" s="9"/>
      <c r="F17" s="14"/>
      <c r="G17" s="14"/>
      <c r="H17" s="8" t="s">
        <v>13</v>
      </c>
    </row>
    <row r="18" spans="1:8" x14ac:dyDescent="0.2">
      <c r="A18" s="9"/>
      <c r="B18" s="9"/>
      <c r="C18" s="10" t="s">
        <v>20</v>
      </c>
      <c r="D18" s="9"/>
      <c r="E18" s="9"/>
      <c r="F18" s="14"/>
      <c r="G18" s="14"/>
      <c r="H18" s="8" t="s">
        <v>13</v>
      </c>
    </row>
    <row r="19" spans="1:8" x14ac:dyDescent="0.2">
      <c r="A19" s="9"/>
      <c r="B19" s="9"/>
      <c r="C19" s="10" t="s">
        <v>15</v>
      </c>
      <c r="D19" s="9"/>
      <c r="E19" s="9" t="s">
        <v>13</v>
      </c>
      <c r="F19" s="11" t="s">
        <v>16</v>
      </c>
      <c r="G19" s="12">
        <v>0</v>
      </c>
      <c r="H19" s="8" t="s">
        <v>13</v>
      </c>
    </row>
    <row r="20" spans="1:8" x14ac:dyDescent="0.2">
      <c r="A20" s="9"/>
      <c r="B20" s="9"/>
      <c r="C20" s="13"/>
      <c r="D20" s="9"/>
      <c r="E20" s="9"/>
      <c r="F20" s="14"/>
      <c r="G20" s="14"/>
      <c r="H20" s="8" t="s">
        <v>13</v>
      </c>
    </row>
    <row r="21" spans="1:8" x14ac:dyDescent="0.2">
      <c r="A21" s="9"/>
      <c r="B21" s="9"/>
      <c r="C21" s="10" t="s">
        <v>21</v>
      </c>
      <c r="D21" s="9"/>
      <c r="E21" s="9"/>
      <c r="F21" s="14"/>
      <c r="G21" s="14"/>
      <c r="H21" s="8" t="s">
        <v>13</v>
      </c>
    </row>
    <row r="22" spans="1:8" x14ac:dyDescent="0.2">
      <c r="A22" s="9"/>
      <c r="B22" s="9"/>
      <c r="C22" s="10" t="s">
        <v>15</v>
      </c>
      <c r="D22" s="9"/>
      <c r="E22" s="9" t="s">
        <v>13</v>
      </c>
      <c r="F22" s="11" t="s">
        <v>16</v>
      </c>
      <c r="G22" s="12">
        <v>0</v>
      </c>
      <c r="H22" s="8" t="s">
        <v>13</v>
      </c>
    </row>
    <row r="23" spans="1:8" x14ac:dyDescent="0.2">
      <c r="A23" s="9"/>
      <c r="B23" s="9"/>
      <c r="C23" s="13"/>
      <c r="D23" s="9"/>
      <c r="E23" s="9"/>
      <c r="F23" s="14"/>
      <c r="G23" s="14"/>
      <c r="H23" s="8" t="s">
        <v>13</v>
      </c>
    </row>
    <row r="24" spans="1:8" x14ac:dyDescent="0.2">
      <c r="A24" s="9"/>
      <c r="B24" s="9"/>
      <c r="C24" s="10" t="s">
        <v>22</v>
      </c>
      <c r="D24" s="9"/>
      <c r="E24" s="9"/>
      <c r="F24" s="15">
        <v>0</v>
      </c>
      <c r="G24" s="12">
        <v>0</v>
      </c>
      <c r="H24" s="8" t="s">
        <v>13</v>
      </c>
    </row>
    <row r="25" spans="1:8" x14ac:dyDescent="0.2">
      <c r="A25" s="9"/>
      <c r="B25" s="9"/>
      <c r="C25" s="13"/>
      <c r="D25" s="9"/>
      <c r="E25" s="9"/>
      <c r="F25" s="14"/>
      <c r="G25" s="14"/>
      <c r="H25" s="8" t="s">
        <v>13</v>
      </c>
    </row>
    <row r="26" spans="1:8" x14ac:dyDescent="0.2">
      <c r="A26" s="9"/>
      <c r="B26" s="9"/>
      <c r="C26" s="10" t="s">
        <v>23</v>
      </c>
      <c r="D26" s="9"/>
      <c r="E26" s="9"/>
      <c r="F26" s="14"/>
      <c r="G26" s="14"/>
      <c r="H26" s="8" t="s">
        <v>13</v>
      </c>
    </row>
    <row r="27" spans="1:8" x14ac:dyDescent="0.2">
      <c r="A27" s="9"/>
      <c r="B27" s="9"/>
      <c r="C27" s="10" t="s">
        <v>14</v>
      </c>
      <c r="D27" s="9"/>
      <c r="E27" s="9"/>
      <c r="F27" s="14"/>
      <c r="G27" s="14"/>
      <c r="H27" s="8" t="s">
        <v>13</v>
      </c>
    </row>
    <row r="28" spans="1:8" ht="25.5" x14ac:dyDescent="0.2">
      <c r="A28" s="16">
        <v>1</v>
      </c>
      <c r="B28" s="17" t="s">
        <v>24</v>
      </c>
      <c r="C28" s="17" t="s">
        <v>25</v>
      </c>
      <c r="D28" s="17" t="s">
        <v>26</v>
      </c>
      <c r="E28" s="18">
        <v>250</v>
      </c>
      <c r="F28" s="19">
        <v>2493.5675000000001</v>
      </c>
      <c r="G28" s="20">
        <v>6.5943619999999994E-2</v>
      </c>
      <c r="H28" s="8">
        <v>7.66</v>
      </c>
    </row>
    <row r="29" spans="1:8" x14ac:dyDescent="0.2">
      <c r="A29" s="16">
        <v>2</v>
      </c>
      <c r="B29" s="17" t="s">
        <v>27</v>
      </c>
      <c r="C29" s="17" t="s">
        <v>28</v>
      </c>
      <c r="D29" s="17" t="s">
        <v>29</v>
      </c>
      <c r="E29" s="18">
        <v>2000</v>
      </c>
      <c r="F29" s="19">
        <v>1999.894</v>
      </c>
      <c r="G29" s="20">
        <v>5.288818E-2</v>
      </c>
      <c r="H29" s="8">
        <v>7.6325000000000003</v>
      </c>
    </row>
    <row r="30" spans="1:8" x14ac:dyDescent="0.2">
      <c r="A30" s="16">
        <v>3</v>
      </c>
      <c r="B30" s="17" t="s">
        <v>30</v>
      </c>
      <c r="C30" s="17" t="s">
        <v>31</v>
      </c>
      <c r="D30" s="17" t="s">
        <v>32</v>
      </c>
      <c r="E30" s="18">
        <v>1500</v>
      </c>
      <c r="F30" s="19">
        <v>1509.0554999999999</v>
      </c>
      <c r="G30" s="20">
        <v>3.9907720000000001E-2</v>
      </c>
      <c r="H30" s="8">
        <v>7.9749999999999996</v>
      </c>
    </row>
    <row r="31" spans="1:8" x14ac:dyDescent="0.2">
      <c r="A31" s="16">
        <v>4</v>
      </c>
      <c r="B31" s="17" t="s">
        <v>33</v>
      </c>
      <c r="C31" s="17" t="s">
        <v>34</v>
      </c>
      <c r="D31" s="17" t="s">
        <v>35</v>
      </c>
      <c r="E31" s="18">
        <v>1500</v>
      </c>
      <c r="F31" s="19">
        <v>1502.9925000000001</v>
      </c>
      <c r="G31" s="20">
        <v>3.9747379999999999E-2</v>
      </c>
      <c r="H31" s="8">
        <v>8.9600000000000009</v>
      </c>
    </row>
    <row r="32" spans="1:8" x14ac:dyDescent="0.2">
      <c r="A32" s="16">
        <v>5</v>
      </c>
      <c r="B32" s="17" t="s">
        <v>36</v>
      </c>
      <c r="C32" s="17" t="s">
        <v>37</v>
      </c>
      <c r="D32" s="17" t="s">
        <v>26</v>
      </c>
      <c r="E32" s="18">
        <v>1500</v>
      </c>
      <c r="F32" s="19">
        <v>1497.7349999999999</v>
      </c>
      <c r="G32" s="20">
        <v>3.9608339999999999E-2</v>
      </c>
      <c r="H32" s="8">
        <v>7.625</v>
      </c>
    </row>
    <row r="33" spans="1:8" ht="25.5" x14ac:dyDescent="0.2">
      <c r="A33" s="16">
        <v>6</v>
      </c>
      <c r="B33" s="17" t="s">
        <v>38</v>
      </c>
      <c r="C33" s="17" t="s">
        <v>39</v>
      </c>
      <c r="D33" s="17" t="s">
        <v>26</v>
      </c>
      <c r="E33" s="18">
        <v>140</v>
      </c>
      <c r="F33" s="19">
        <v>1381.9469999999999</v>
      </c>
      <c r="G33" s="20">
        <v>3.6546269999999999E-2</v>
      </c>
      <c r="H33" s="8">
        <v>7.82</v>
      </c>
    </row>
    <row r="34" spans="1:8" x14ac:dyDescent="0.2">
      <c r="A34" s="16">
        <v>7</v>
      </c>
      <c r="B34" s="17" t="s">
        <v>40</v>
      </c>
      <c r="C34" s="17" t="s">
        <v>41</v>
      </c>
      <c r="D34" s="17" t="s">
        <v>35</v>
      </c>
      <c r="E34" s="18">
        <v>1200</v>
      </c>
      <c r="F34" s="19">
        <v>1203.6600000000001</v>
      </c>
      <c r="G34" s="20">
        <v>3.1831379999999999E-2</v>
      </c>
      <c r="H34" s="8">
        <v>8.39</v>
      </c>
    </row>
    <row r="35" spans="1:8" ht="25.5" x14ac:dyDescent="0.2">
      <c r="A35" s="16">
        <v>8</v>
      </c>
      <c r="B35" s="17" t="s">
        <v>42</v>
      </c>
      <c r="C35" s="17" t="s">
        <v>43</v>
      </c>
      <c r="D35" s="17" t="s">
        <v>26</v>
      </c>
      <c r="E35" s="18">
        <v>1000</v>
      </c>
      <c r="F35" s="19">
        <v>1003.97</v>
      </c>
      <c r="G35" s="20">
        <v>2.6550480000000001E-2</v>
      </c>
      <c r="H35" s="8">
        <v>7.51</v>
      </c>
    </row>
    <row r="36" spans="1:8" ht="25.5" x14ac:dyDescent="0.2">
      <c r="A36" s="16">
        <v>9</v>
      </c>
      <c r="B36" s="17" t="s">
        <v>44</v>
      </c>
      <c r="C36" s="17" t="s">
        <v>45</v>
      </c>
      <c r="D36" s="17" t="s">
        <v>32</v>
      </c>
      <c r="E36" s="18">
        <v>1000</v>
      </c>
      <c r="F36" s="19">
        <v>1000.282</v>
      </c>
      <c r="G36" s="20">
        <v>2.6452949999999999E-2</v>
      </c>
      <c r="H36" s="8">
        <v>8.1300000000000008</v>
      </c>
    </row>
    <row r="37" spans="1:8" x14ac:dyDescent="0.2">
      <c r="A37" s="16">
        <v>10</v>
      </c>
      <c r="B37" s="17" t="s">
        <v>46</v>
      </c>
      <c r="C37" s="17" t="s">
        <v>47</v>
      </c>
      <c r="D37" s="17" t="s">
        <v>26</v>
      </c>
      <c r="E37" s="18">
        <v>1000</v>
      </c>
      <c r="F37" s="19">
        <v>999.51400000000001</v>
      </c>
      <c r="G37" s="20">
        <v>2.643264E-2</v>
      </c>
      <c r="H37" s="8">
        <v>7.625</v>
      </c>
    </row>
    <row r="38" spans="1:8" ht="25.5" x14ac:dyDescent="0.2">
      <c r="A38" s="16">
        <v>11</v>
      </c>
      <c r="B38" s="17" t="s">
        <v>48</v>
      </c>
      <c r="C38" s="17" t="s">
        <v>49</v>
      </c>
      <c r="D38" s="17" t="s">
        <v>50</v>
      </c>
      <c r="E38" s="18">
        <v>1000</v>
      </c>
      <c r="F38" s="19">
        <v>998.35799999999995</v>
      </c>
      <c r="G38" s="20">
        <v>2.640207E-2</v>
      </c>
      <c r="H38" s="8">
        <v>9.3450000000000006</v>
      </c>
    </row>
    <row r="39" spans="1:8" x14ac:dyDescent="0.2">
      <c r="A39" s="16">
        <v>12</v>
      </c>
      <c r="B39" s="17" t="s">
        <v>51</v>
      </c>
      <c r="C39" s="17" t="s">
        <v>52</v>
      </c>
      <c r="D39" s="17" t="s">
        <v>35</v>
      </c>
      <c r="E39" s="18">
        <v>100</v>
      </c>
      <c r="F39" s="19">
        <v>997.846</v>
      </c>
      <c r="G39" s="20">
        <v>2.638853E-2</v>
      </c>
      <c r="H39" s="8">
        <v>8.5</v>
      </c>
    </row>
    <row r="40" spans="1:8" ht="25.5" x14ac:dyDescent="0.2">
      <c r="A40" s="16">
        <v>13</v>
      </c>
      <c r="B40" s="17" t="s">
        <v>53</v>
      </c>
      <c r="C40" s="17" t="s">
        <v>54</v>
      </c>
      <c r="D40" s="17" t="s">
        <v>26</v>
      </c>
      <c r="E40" s="18">
        <v>100</v>
      </c>
      <c r="F40" s="19">
        <v>996.70899999999995</v>
      </c>
      <c r="G40" s="20">
        <v>2.635846E-2</v>
      </c>
      <c r="H40" s="8">
        <v>7.8</v>
      </c>
    </row>
    <row r="41" spans="1:8" ht="25.5" x14ac:dyDescent="0.2">
      <c r="A41" s="16">
        <v>14</v>
      </c>
      <c r="B41" s="17" t="s">
        <v>55</v>
      </c>
      <c r="C41" s="17" t="s">
        <v>56</v>
      </c>
      <c r="D41" s="17" t="s">
        <v>26</v>
      </c>
      <c r="E41" s="18">
        <v>1000</v>
      </c>
      <c r="F41" s="19">
        <v>996.31899999999996</v>
      </c>
      <c r="G41" s="20">
        <v>2.6348150000000001E-2</v>
      </c>
      <c r="H41" s="8">
        <v>7.64</v>
      </c>
    </row>
    <row r="42" spans="1:8" ht="25.5" x14ac:dyDescent="0.2">
      <c r="A42" s="16">
        <v>15</v>
      </c>
      <c r="B42" s="17" t="s">
        <v>57</v>
      </c>
      <c r="C42" s="17" t="s">
        <v>58</v>
      </c>
      <c r="D42" s="17" t="s">
        <v>26</v>
      </c>
      <c r="E42" s="18">
        <v>1000</v>
      </c>
      <c r="F42" s="19">
        <v>995.8</v>
      </c>
      <c r="G42" s="20">
        <v>2.6334420000000001E-2</v>
      </c>
      <c r="H42" s="8">
        <v>7.5122999999999998</v>
      </c>
    </row>
    <row r="43" spans="1:8" x14ac:dyDescent="0.2">
      <c r="A43" s="16">
        <v>16</v>
      </c>
      <c r="B43" s="17" t="s">
        <v>59</v>
      </c>
      <c r="C43" s="17" t="s">
        <v>60</v>
      </c>
      <c r="D43" s="17" t="s">
        <v>35</v>
      </c>
      <c r="E43" s="18">
        <v>900</v>
      </c>
      <c r="F43" s="19">
        <v>901.71360000000004</v>
      </c>
      <c r="G43" s="20">
        <v>2.3846260000000001E-2</v>
      </c>
      <c r="H43" s="8">
        <v>8.17</v>
      </c>
    </row>
    <row r="44" spans="1:8" x14ac:dyDescent="0.2">
      <c r="A44" s="16">
        <v>17</v>
      </c>
      <c r="B44" s="17" t="s">
        <v>61</v>
      </c>
      <c r="C44" s="17" t="s">
        <v>62</v>
      </c>
      <c r="D44" s="17" t="s">
        <v>35</v>
      </c>
      <c r="E44" s="18">
        <v>500</v>
      </c>
      <c r="F44" s="19">
        <v>502.45650000000001</v>
      </c>
      <c r="G44" s="20">
        <v>1.3287709999999999E-2</v>
      </c>
      <c r="H44" s="8">
        <v>8.5541</v>
      </c>
    </row>
    <row r="45" spans="1:8" x14ac:dyDescent="0.2">
      <c r="A45" s="16">
        <v>18</v>
      </c>
      <c r="B45" s="17" t="s">
        <v>63</v>
      </c>
      <c r="C45" s="17" t="s">
        <v>64</v>
      </c>
      <c r="D45" s="17" t="s">
        <v>26</v>
      </c>
      <c r="E45" s="18">
        <v>500</v>
      </c>
      <c r="F45" s="19">
        <v>500.92500000000001</v>
      </c>
      <c r="G45" s="20">
        <v>1.3247210000000001E-2</v>
      </c>
      <c r="H45" s="8">
        <v>7.6050000000000004</v>
      </c>
    </row>
    <row r="46" spans="1:8" x14ac:dyDescent="0.2">
      <c r="A46" s="16">
        <v>19</v>
      </c>
      <c r="B46" s="17" t="s">
        <v>65</v>
      </c>
      <c r="C46" s="17" t="s">
        <v>66</v>
      </c>
      <c r="D46" s="17" t="s">
        <v>67</v>
      </c>
      <c r="E46" s="18">
        <v>500</v>
      </c>
      <c r="F46" s="19">
        <v>500.57549999999998</v>
      </c>
      <c r="G46" s="20">
        <v>1.323797E-2</v>
      </c>
      <c r="H46" s="8">
        <v>7.48</v>
      </c>
    </row>
    <row r="47" spans="1:8" ht="25.5" x14ac:dyDescent="0.2">
      <c r="A47" s="16">
        <v>20</v>
      </c>
      <c r="B47" s="17" t="s">
        <v>68</v>
      </c>
      <c r="C47" s="17" t="s">
        <v>69</v>
      </c>
      <c r="D47" s="17" t="s">
        <v>70</v>
      </c>
      <c r="E47" s="18">
        <v>50</v>
      </c>
      <c r="F47" s="19">
        <v>500.49349999999998</v>
      </c>
      <c r="G47" s="20">
        <v>1.3235800000000001E-2</v>
      </c>
      <c r="H47" s="8">
        <v>8.1827000000000005</v>
      </c>
    </row>
    <row r="48" spans="1:8" ht="25.5" x14ac:dyDescent="0.2">
      <c r="A48" s="16">
        <v>21</v>
      </c>
      <c r="B48" s="17" t="s">
        <v>71</v>
      </c>
      <c r="C48" s="17" t="s">
        <v>72</v>
      </c>
      <c r="D48" s="17" t="s">
        <v>26</v>
      </c>
      <c r="E48" s="18">
        <v>500</v>
      </c>
      <c r="F48" s="19">
        <v>499.66849999999999</v>
      </c>
      <c r="G48" s="20">
        <v>1.321398E-2</v>
      </c>
      <c r="H48" s="8">
        <v>8.2100000000000009</v>
      </c>
    </row>
    <row r="49" spans="1:8" x14ac:dyDescent="0.2">
      <c r="A49" s="16">
        <v>22</v>
      </c>
      <c r="B49" s="17" t="s">
        <v>73</v>
      </c>
      <c r="C49" s="17" t="s">
        <v>74</v>
      </c>
      <c r="D49" s="17" t="s">
        <v>35</v>
      </c>
      <c r="E49" s="18">
        <v>250</v>
      </c>
      <c r="F49" s="19">
        <v>249.83875</v>
      </c>
      <c r="G49" s="20">
        <v>6.6071100000000002E-3</v>
      </c>
      <c r="H49" s="8">
        <v>8.6750000000000007</v>
      </c>
    </row>
    <row r="50" spans="1:8" x14ac:dyDescent="0.2">
      <c r="A50" s="9"/>
      <c r="B50" s="9"/>
      <c r="C50" s="10" t="s">
        <v>15</v>
      </c>
      <c r="D50" s="9"/>
      <c r="E50" s="9" t="s">
        <v>13</v>
      </c>
      <c r="F50" s="15">
        <v>23233.32085</v>
      </c>
      <c r="G50" s="12">
        <v>0.61441663000000002</v>
      </c>
      <c r="H50" s="8" t="s">
        <v>13</v>
      </c>
    </row>
    <row r="51" spans="1:8" x14ac:dyDescent="0.2">
      <c r="A51" s="9"/>
      <c r="B51" s="9"/>
      <c r="C51" s="13"/>
      <c r="D51" s="9"/>
      <c r="E51" s="9"/>
      <c r="F51" s="14"/>
      <c r="G51" s="14"/>
      <c r="H51" s="8" t="s">
        <v>13</v>
      </c>
    </row>
    <row r="52" spans="1:8" x14ac:dyDescent="0.2">
      <c r="A52" s="9"/>
      <c r="B52" s="9"/>
      <c r="C52" s="10" t="s">
        <v>75</v>
      </c>
      <c r="D52" s="9"/>
      <c r="E52" s="9"/>
      <c r="F52" s="9"/>
      <c r="G52" s="9"/>
      <c r="H52" s="8" t="s">
        <v>13</v>
      </c>
    </row>
    <row r="53" spans="1:8" x14ac:dyDescent="0.2">
      <c r="A53" s="9"/>
      <c r="B53" s="9"/>
      <c r="C53" s="10" t="s">
        <v>15</v>
      </c>
      <c r="D53" s="9"/>
      <c r="E53" s="9" t="s">
        <v>13</v>
      </c>
      <c r="F53" s="11" t="s">
        <v>16</v>
      </c>
      <c r="G53" s="12">
        <v>0</v>
      </c>
      <c r="H53" s="8" t="s">
        <v>13</v>
      </c>
    </row>
    <row r="54" spans="1:8" x14ac:dyDescent="0.2">
      <c r="A54" s="9"/>
      <c r="B54" s="9"/>
      <c r="C54" s="13"/>
      <c r="D54" s="9"/>
      <c r="E54" s="9"/>
      <c r="F54" s="14"/>
      <c r="G54" s="14"/>
      <c r="H54" s="8" t="s">
        <v>13</v>
      </c>
    </row>
    <row r="55" spans="1:8" x14ac:dyDescent="0.2">
      <c r="A55" s="9"/>
      <c r="B55" s="9"/>
      <c r="C55" s="10" t="s">
        <v>76</v>
      </c>
      <c r="D55" s="9"/>
      <c r="E55" s="9"/>
      <c r="F55" s="9"/>
      <c r="G55" s="9"/>
      <c r="H55" s="8" t="s">
        <v>13</v>
      </c>
    </row>
    <row r="56" spans="1:8" ht="25.5" x14ac:dyDescent="0.2">
      <c r="A56" s="16">
        <v>1</v>
      </c>
      <c r="B56" s="17" t="s">
        <v>77</v>
      </c>
      <c r="C56" s="17" t="s">
        <v>78</v>
      </c>
      <c r="D56" s="17" t="s">
        <v>79</v>
      </c>
      <c r="E56" s="18">
        <v>1000000</v>
      </c>
      <c r="F56" s="19">
        <v>1016.801</v>
      </c>
      <c r="G56" s="20">
        <v>2.6889799999999998E-2</v>
      </c>
      <c r="H56" s="8">
        <v>6.7115999999999998</v>
      </c>
    </row>
    <row r="57" spans="1:8" x14ac:dyDescent="0.2">
      <c r="A57" s="16">
        <v>2</v>
      </c>
      <c r="B57" s="17" t="s">
        <v>80</v>
      </c>
      <c r="C57" s="17" t="s">
        <v>81</v>
      </c>
      <c r="D57" s="17" t="s">
        <v>79</v>
      </c>
      <c r="E57" s="18">
        <v>500000</v>
      </c>
      <c r="F57" s="19">
        <v>515.18899999999996</v>
      </c>
      <c r="G57" s="20">
        <v>1.362443E-2</v>
      </c>
      <c r="H57" s="8">
        <v>6.7865000000000002</v>
      </c>
    </row>
    <row r="58" spans="1:8" ht="25.5" x14ac:dyDescent="0.2">
      <c r="A58" s="16">
        <v>3</v>
      </c>
      <c r="B58" s="17" t="s">
        <v>82</v>
      </c>
      <c r="C58" s="17" t="s">
        <v>83</v>
      </c>
      <c r="D58" s="17" t="s">
        <v>79</v>
      </c>
      <c r="E58" s="18">
        <v>400000</v>
      </c>
      <c r="F58" s="19">
        <v>406.10399999999998</v>
      </c>
      <c r="G58" s="20">
        <v>1.073962E-2</v>
      </c>
      <c r="H58" s="8">
        <v>6.7359999999999998</v>
      </c>
    </row>
    <row r="59" spans="1:8" x14ac:dyDescent="0.2">
      <c r="A59" s="9"/>
      <c r="B59" s="9"/>
      <c r="C59" s="10" t="s">
        <v>15</v>
      </c>
      <c r="D59" s="9"/>
      <c r="E59" s="9" t="s">
        <v>13</v>
      </c>
      <c r="F59" s="15">
        <v>1938.0940000000001</v>
      </c>
      <c r="G59" s="12">
        <v>5.1253849999999997E-2</v>
      </c>
      <c r="H59" s="8" t="s">
        <v>13</v>
      </c>
    </row>
    <row r="60" spans="1:8" x14ac:dyDescent="0.2">
      <c r="A60" s="9"/>
      <c r="B60" s="9"/>
      <c r="C60" s="13"/>
      <c r="D60" s="9"/>
      <c r="E60" s="9"/>
      <c r="F60" s="14"/>
      <c r="G60" s="14"/>
      <c r="H60" s="8" t="s">
        <v>13</v>
      </c>
    </row>
    <row r="61" spans="1:8" x14ac:dyDescent="0.2">
      <c r="A61" s="9"/>
      <c r="B61" s="9"/>
      <c r="C61" s="10" t="s">
        <v>84</v>
      </c>
      <c r="D61" s="9"/>
      <c r="E61" s="9"/>
      <c r="F61" s="14"/>
      <c r="G61" s="14"/>
      <c r="H61" s="8" t="s">
        <v>13</v>
      </c>
    </row>
    <row r="62" spans="1:8" x14ac:dyDescent="0.2">
      <c r="A62" s="9"/>
      <c r="B62" s="9"/>
      <c r="C62" s="10" t="s">
        <v>15</v>
      </c>
      <c r="D62" s="9"/>
      <c r="E62" s="9" t="s">
        <v>13</v>
      </c>
      <c r="F62" s="11" t="s">
        <v>16</v>
      </c>
      <c r="G62" s="12">
        <v>0</v>
      </c>
      <c r="H62" s="8" t="s">
        <v>13</v>
      </c>
    </row>
    <row r="63" spans="1:8" x14ac:dyDescent="0.2">
      <c r="A63" s="9"/>
      <c r="B63" s="9"/>
      <c r="C63" s="13"/>
      <c r="D63" s="9"/>
      <c r="E63" s="9"/>
      <c r="F63" s="14"/>
      <c r="G63" s="14"/>
      <c r="H63" s="8" t="s">
        <v>13</v>
      </c>
    </row>
    <row r="64" spans="1:8" x14ac:dyDescent="0.2">
      <c r="A64" s="9"/>
      <c r="B64" s="9"/>
      <c r="C64" s="10" t="s">
        <v>85</v>
      </c>
      <c r="D64" s="9"/>
      <c r="E64" s="9"/>
      <c r="F64" s="15">
        <v>25171.414850000001</v>
      </c>
      <c r="G64" s="12">
        <v>0.66567047999999995</v>
      </c>
      <c r="H64" s="8" t="s">
        <v>13</v>
      </c>
    </row>
    <row r="65" spans="1:8" x14ac:dyDescent="0.2">
      <c r="A65" s="9"/>
      <c r="B65" s="9"/>
      <c r="C65" s="13"/>
      <c r="D65" s="9"/>
      <c r="E65" s="9"/>
      <c r="F65" s="14"/>
      <c r="G65" s="14"/>
      <c r="H65" s="8" t="s">
        <v>13</v>
      </c>
    </row>
    <row r="66" spans="1:8" x14ac:dyDescent="0.2">
      <c r="A66" s="9"/>
      <c r="B66" s="9"/>
      <c r="C66" s="10" t="s">
        <v>86</v>
      </c>
      <c r="D66" s="9"/>
      <c r="E66" s="9"/>
      <c r="F66" s="14"/>
      <c r="G66" s="14"/>
      <c r="H66" s="8" t="s">
        <v>13</v>
      </c>
    </row>
    <row r="67" spans="1:8" x14ac:dyDescent="0.2">
      <c r="A67" s="9"/>
      <c r="B67" s="9"/>
      <c r="C67" s="10" t="s">
        <v>87</v>
      </c>
      <c r="D67" s="9"/>
      <c r="E67" s="9"/>
      <c r="F67" s="14"/>
      <c r="G67" s="14"/>
      <c r="H67" s="8" t="s">
        <v>13</v>
      </c>
    </row>
    <row r="68" spans="1:8" x14ac:dyDescent="0.2">
      <c r="A68" s="16">
        <v>1</v>
      </c>
      <c r="B68" s="17" t="s">
        <v>88</v>
      </c>
      <c r="C68" s="17" t="s">
        <v>89</v>
      </c>
      <c r="D68" s="17" t="s">
        <v>90</v>
      </c>
      <c r="E68" s="18">
        <v>500</v>
      </c>
      <c r="F68" s="19">
        <v>2374.5250000000001</v>
      </c>
      <c r="G68" s="20">
        <v>6.2795480000000001E-2</v>
      </c>
      <c r="H68" s="8">
        <v>7.97</v>
      </c>
    </row>
    <row r="69" spans="1:8" x14ac:dyDescent="0.2">
      <c r="A69" s="16">
        <v>2</v>
      </c>
      <c r="B69" s="17" t="s">
        <v>91</v>
      </c>
      <c r="C69" s="17" t="s">
        <v>92</v>
      </c>
      <c r="D69" s="17" t="s">
        <v>90</v>
      </c>
      <c r="E69" s="18">
        <v>300</v>
      </c>
      <c r="F69" s="19">
        <v>1412.5215000000001</v>
      </c>
      <c r="G69" s="20">
        <v>3.7354829999999999E-2</v>
      </c>
      <c r="H69" s="8">
        <v>7.7149999999999999</v>
      </c>
    </row>
    <row r="70" spans="1:8" x14ac:dyDescent="0.2">
      <c r="A70" s="16">
        <v>3</v>
      </c>
      <c r="B70" s="17" t="s">
        <v>93</v>
      </c>
      <c r="C70" s="17" t="s">
        <v>94</v>
      </c>
      <c r="D70" s="17" t="s">
        <v>90</v>
      </c>
      <c r="E70" s="18">
        <v>200</v>
      </c>
      <c r="F70" s="19">
        <v>990.73800000000006</v>
      </c>
      <c r="G70" s="20">
        <v>2.620055E-2</v>
      </c>
      <c r="H70" s="8">
        <v>7.2599</v>
      </c>
    </row>
    <row r="71" spans="1:8" x14ac:dyDescent="0.2">
      <c r="A71" s="16">
        <v>4</v>
      </c>
      <c r="B71" s="17" t="s">
        <v>95</v>
      </c>
      <c r="C71" s="17" t="s">
        <v>96</v>
      </c>
      <c r="D71" s="17" t="s">
        <v>90</v>
      </c>
      <c r="E71" s="18">
        <v>200</v>
      </c>
      <c r="F71" s="19">
        <v>977.43899999999996</v>
      </c>
      <c r="G71" s="20">
        <v>2.5848860000000001E-2</v>
      </c>
      <c r="H71" s="8">
        <v>7.5900999999999996</v>
      </c>
    </row>
    <row r="72" spans="1:8" x14ac:dyDescent="0.2">
      <c r="A72" s="16">
        <v>5</v>
      </c>
      <c r="B72" s="17" t="s">
        <v>97</v>
      </c>
      <c r="C72" s="17" t="s">
        <v>98</v>
      </c>
      <c r="D72" s="17" t="s">
        <v>90</v>
      </c>
      <c r="E72" s="18">
        <v>200</v>
      </c>
      <c r="F72" s="19">
        <v>940.23299999999995</v>
      </c>
      <c r="G72" s="20">
        <v>2.4864919999999999E-2</v>
      </c>
      <c r="H72" s="8">
        <v>7.5823</v>
      </c>
    </row>
    <row r="73" spans="1:8" x14ac:dyDescent="0.2">
      <c r="A73" s="9"/>
      <c r="B73" s="9"/>
      <c r="C73" s="10" t="s">
        <v>15</v>
      </c>
      <c r="D73" s="9"/>
      <c r="E73" s="9" t="s">
        <v>13</v>
      </c>
      <c r="F73" s="15">
        <v>6695.4565000000002</v>
      </c>
      <c r="G73" s="12">
        <v>0.17706464</v>
      </c>
      <c r="H73" s="8" t="s">
        <v>13</v>
      </c>
    </row>
    <row r="74" spans="1:8" x14ac:dyDescent="0.2">
      <c r="A74" s="9"/>
      <c r="B74" s="9"/>
      <c r="C74" s="13"/>
      <c r="D74" s="9"/>
      <c r="E74" s="9"/>
      <c r="F74" s="14"/>
      <c r="G74" s="14"/>
      <c r="H74" s="8" t="s">
        <v>13</v>
      </c>
    </row>
    <row r="75" spans="1:8" x14ac:dyDescent="0.2">
      <c r="A75" s="9"/>
      <c r="B75" s="9"/>
      <c r="C75" s="10" t="s">
        <v>99</v>
      </c>
      <c r="D75" s="9"/>
      <c r="E75" s="9"/>
      <c r="F75" s="14"/>
      <c r="G75" s="14"/>
      <c r="H75" s="8" t="s">
        <v>13</v>
      </c>
    </row>
    <row r="76" spans="1:8" ht="25.5" x14ac:dyDescent="0.2">
      <c r="A76" s="16">
        <v>1</v>
      </c>
      <c r="B76" s="17" t="s">
        <v>100</v>
      </c>
      <c r="C76" s="17" t="s">
        <v>101</v>
      </c>
      <c r="D76" s="17" t="s">
        <v>90</v>
      </c>
      <c r="E76" s="18">
        <v>200</v>
      </c>
      <c r="F76" s="19">
        <v>970.22500000000002</v>
      </c>
      <c r="G76" s="20">
        <v>2.565808E-2</v>
      </c>
      <c r="H76" s="8">
        <v>8.2363</v>
      </c>
    </row>
    <row r="77" spans="1:8" x14ac:dyDescent="0.2">
      <c r="A77" s="9"/>
      <c r="B77" s="9"/>
      <c r="C77" s="10" t="s">
        <v>15</v>
      </c>
      <c r="D77" s="9"/>
      <c r="E77" s="9" t="s">
        <v>13</v>
      </c>
      <c r="F77" s="15">
        <v>970.22500000000002</v>
      </c>
      <c r="G77" s="12">
        <v>2.565808E-2</v>
      </c>
      <c r="H77" s="8" t="s">
        <v>13</v>
      </c>
    </row>
    <row r="78" spans="1:8" x14ac:dyDescent="0.2">
      <c r="A78" s="9"/>
      <c r="B78" s="9"/>
      <c r="C78" s="13"/>
      <c r="D78" s="9"/>
      <c r="E78" s="9"/>
      <c r="F78" s="14"/>
      <c r="G78" s="14"/>
      <c r="H78" s="8" t="s">
        <v>13</v>
      </c>
    </row>
    <row r="79" spans="1:8" x14ac:dyDescent="0.2">
      <c r="A79" s="9"/>
      <c r="B79" s="9"/>
      <c r="C79" s="10" t="s">
        <v>102</v>
      </c>
      <c r="D79" s="9"/>
      <c r="E79" s="9"/>
      <c r="F79" s="14"/>
      <c r="G79" s="14"/>
      <c r="H79" s="8" t="s">
        <v>13</v>
      </c>
    </row>
    <row r="80" spans="1:8" x14ac:dyDescent="0.2">
      <c r="A80" s="16">
        <v>1</v>
      </c>
      <c r="B80" s="17" t="s">
        <v>103</v>
      </c>
      <c r="C80" s="17" t="s">
        <v>104</v>
      </c>
      <c r="D80" s="17" t="s">
        <v>79</v>
      </c>
      <c r="E80" s="18">
        <v>500000</v>
      </c>
      <c r="F80" s="19">
        <v>489.67200000000003</v>
      </c>
      <c r="G80" s="20">
        <v>1.294962E-2</v>
      </c>
      <c r="H80" s="8">
        <v>6.58</v>
      </c>
    </row>
    <row r="81" spans="1:17" x14ac:dyDescent="0.2">
      <c r="A81" s="9"/>
      <c r="B81" s="9"/>
      <c r="C81" s="10" t="s">
        <v>15</v>
      </c>
      <c r="D81" s="9"/>
      <c r="E81" s="9" t="s">
        <v>13</v>
      </c>
      <c r="F81" s="15">
        <v>489.67200000000003</v>
      </c>
      <c r="G81" s="12">
        <v>1.294962E-2</v>
      </c>
      <c r="H81" s="8" t="s">
        <v>13</v>
      </c>
    </row>
    <row r="82" spans="1:17" x14ac:dyDescent="0.2">
      <c r="A82" s="9"/>
      <c r="B82" s="9"/>
      <c r="C82" s="13"/>
      <c r="D82" s="9"/>
      <c r="E82" s="9"/>
      <c r="F82" s="14"/>
      <c r="G82" s="14"/>
      <c r="H82" s="8" t="s">
        <v>13</v>
      </c>
    </row>
    <row r="83" spans="1:17" x14ac:dyDescent="0.2">
      <c r="A83" s="9"/>
      <c r="B83" s="9"/>
      <c r="C83" s="10" t="s">
        <v>105</v>
      </c>
      <c r="D83" s="9"/>
      <c r="E83" s="9"/>
      <c r="F83" s="14"/>
      <c r="G83" s="14"/>
      <c r="H83" s="8" t="s">
        <v>13</v>
      </c>
    </row>
    <row r="84" spans="1:17" x14ac:dyDescent="0.2">
      <c r="A84" s="16">
        <v>1</v>
      </c>
      <c r="B84" s="17"/>
      <c r="C84" s="17" t="s">
        <v>106</v>
      </c>
      <c r="D84" s="17"/>
      <c r="E84" s="21"/>
      <c r="F84" s="19">
        <v>3467.812836911</v>
      </c>
      <c r="G84" s="20">
        <v>9.1708020000000001E-2</v>
      </c>
      <c r="H84" s="8">
        <v>6.57</v>
      </c>
    </row>
    <row r="85" spans="1:17" x14ac:dyDescent="0.2">
      <c r="A85" s="9"/>
      <c r="B85" s="9"/>
      <c r="C85" s="10" t="s">
        <v>15</v>
      </c>
      <c r="D85" s="9"/>
      <c r="E85" s="9" t="s">
        <v>13</v>
      </c>
      <c r="F85" s="15">
        <v>3467.812836911</v>
      </c>
      <c r="G85" s="12">
        <v>9.1708020000000001E-2</v>
      </c>
      <c r="H85" s="8" t="s">
        <v>13</v>
      </c>
    </row>
    <row r="86" spans="1:17" x14ac:dyDescent="0.2">
      <c r="A86" s="9"/>
      <c r="B86" s="9"/>
      <c r="C86" s="13"/>
      <c r="D86" s="9"/>
      <c r="E86" s="9"/>
      <c r="F86" s="14"/>
      <c r="G86" s="14"/>
      <c r="H86" s="8" t="s">
        <v>13</v>
      </c>
    </row>
    <row r="87" spans="1:17" x14ac:dyDescent="0.2">
      <c r="A87" s="9"/>
      <c r="B87" s="9"/>
      <c r="C87" s="10" t="s">
        <v>107</v>
      </c>
      <c r="D87" s="9"/>
      <c r="E87" s="9"/>
      <c r="F87" s="15">
        <v>11623.166336910999</v>
      </c>
      <c r="G87" s="12">
        <v>0.30738036000000002</v>
      </c>
      <c r="H87" s="8" t="s">
        <v>13</v>
      </c>
    </row>
    <row r="88" spans="1:17" x14ac:dyDescent="0.2">
      <c r="A88" s="9"/>
      <c r="B88" s="9"/>
      <c r="C88" s="14"/>
      <c r="D88" s="9"/>
      <c r="E88" s="9"/>
      <c r="F88" s="9"/>
      <c r="G88" s="9"/>
      <c r="H88" s="8" t="s">
        <v>13</v>
      </c>
    </row>
    <row r="89" spans="1:17" x14ac:dyDescent="0.2">
      <c r="A89" s="9"/>
      <c r="B89" s="9"/>
      <c r="C89" s="10" t="s">
        <v>108</v>
      </c>
      <c r="D89" s="9"/>
      <c r="E89" s="9"/>
      <c r="F89" s="9"/>
      <c r="G89" s="9"/>
      <c r="H89" s="8" t="s">
        <v>13</v>
      </c>
    </row>
    <row r="90" spans="1:17" x14ac:dyDescent="0.2">
      <c r="A90" s="9"/>
      <c r="B90" s="9"/>
      <c r="C90" s="10" t="s">
        <v>109</v>
      </c>
      <c r="D90" s="9"/>
      <c r="E90" s="9"/>
      <c r="F90" s="9"/>
      <c r="G90" s="9"/>
      <c r="H90" s="8" t="s">
        <v>13</v>
      </c>
    </row>
    <row r="91" spans="1:17" x14ac:dyDescent="0.2">
      <c r="A91" s="9"/>
      <c r="B91" s="9"/>
      <c r="C91" s="10" t="s">
        <v>15</v>
      </c>
      <c r="D91" s="9"/>
      <c r="E91" s="9" t="s">
        <v>13</v>
      </c>
      <c r="F91" s="11" t="s">
        <v>16</v>
      </c>
      <c r="G91" s="12">
        <v>0</v>
      </c>
      <c r="H91" s="8" t="s">
        <v>13</v>
      </c>
    </row>
    <row r="92" spans="1:17" x14ac:dyDescent="0.2">
      <c r="A92" s="22"/>
      <c r="B92" s="22"/>
      <c r="C92" s="23"/>
      <c r="D92" s="22"/>
      <c r="E92" s="22"/>
      <c r="F92" s="24"/>
      <c r="G92" s="24"/>
      <c r="H92" s="25" t="s">
        <v>13</v>
      </c>
    </row>
    <row r="93" spans="1:17" x14ac:dyDescent="0.2">
      <c r="A93" s="22"/>
      <c r="B93" s="22"/>
      <c r="C93" s="26" t="s">
        <v>110</v>
      </c>
      <c r="D93" s="22"/>
      <c r="E93" s="22"/>
      <c r="F93" s="24"/>
      <c r="G93" s="24"/>
      <c r="H93" s="27"/>
      <c r="K93" s="28"/>
      <c r="L93" s="28"/>
      <c r="M93" s="28"/>
      <c r="N93" s="28"/>
      <c r="O93" s="29"/>
      <c r="P93" s="29"/>
      <c r="Q93" s="29"/>
    </row>
    <row r="94" spans="1:17" ht="25.5" x14ac:dyDescent="0.2">
      <c r="A94" s="30">
        <v>1</v>
      </c>
      <c r="B94" s="31" t="s">
        <v>111</v>
      </c>
      <c r="C94" s="31" t="s">
        <v>112</v>
      </c>
      <c r="D94" s="31"/>
      <c r="E94" s="32">
        <v>1043.4449999999999</v>
      </c>
      <c r="F94" s="27">
        <v>113.846051737</v>
      </c>
      <c r="G94" s="33">
        <v>3.0107200000000001E-3</v>
      </c>
      <c r="H94" s="25"/>
    </row>
    <row r="95" spans="1:17" x14ac:dyDescent="0.2">
      <c r="A95" s="22"/>
      <c r="B95" s="22"/>
      <c r="C95" s="26" t="s">
        <v>15</v>
      </c>
      <c r="D95" s="22"/>
      <c r="E95" s="22" t="s">
        <v>13</v>
      </c>
      <c r="F95" s="34">
        <f>SUM(F94)</f>
        <v>113.846051737</v>
      </c>
      <c r="G95" s="35">
        <f>SUM(G94)</f>
        <v>3.0107200000000001E-3</v>
      </c>
      <c r="H95" s="25" t="s">
        <v>13</v>
      </c>
    </row>
    <row r="96" spans="1:17" x14ac:dyDescent="0.2">
      <c r="A96" s="9"/>
      <c r="B96" s="9"/>
      <c r="C96" s="13"/>
      <c r="D96" s="9"/>
      <c r="E96" s="9"/>
      <c r="F96" s="14"/>
      <c r="G96" s="14"/>
      <c r="H96" s="8" t="s">
        <v>13</v>
      </c>
    </row>
    <row r="97" spans="1:8" x14ac:dyDescent="0.2">
      <c r="A97" s="9"/>
      <c r="B97" s="9"/>
      <c r="C97" s="10" t="s">
        <v>113</v>
      </c>
      <c r="D97" s="9"/>
      <c r="E97" s="9"/>
      <c r="F97" s="9"/>
      <c r="G97" s="9"/>
      <c r="H97" s="8" t="s">
        <v>13</v>
      </c>
    </row>
    <row r="98" spans="1:8" x14ac:dyDescent="0.2">
      <c r="A98" s="9"/>
      <c r="B98" s="9"/>
      <c r="C98" s="10" t="s">
        <v>114</v>
      </c>
      <c r="D98" s="9"/>
      <c r="E98" s="9"/>
      <c r="F98" s="9"/>
      <c r="G98" s="9"/>
      <c r="H98" s="8" t="s">
        <v>13</v>
      </c>
    </row>
    <row r="99" spans="1:8" x14ac:dyDescent="0.2">
      <c r="A99" s="9"/>
      <c r="B99" s="9"/>
      <c r="C99" s="10" t="s">
        <v>15</v>
      </c>
      <c r="D99" s="9"/>
      <c r="E99" s="9" t="s">
        <v>13</v>
      </c>
      <c r="F99" s="11" t="s">
        <v>16</v>
      </c>
      <c r="G99" s="12">
        <v>0</v>
      </c>
      <c r="H99" s="8" t="s">
        <v>13</v>
      </c>
    </row>
    <row r="100" spans="1:8" x14ac:dyDescent="0.2">
      <c r="A100" s="9"/>
      <c r="B100" s="9"/>
      <c r="C100" s="13"/>
      <c r="D100" s="9"/>
      <c r="E100" s="9"/>
      <c r="F100" s="14"/>
      <c r="G100" s="14"/>
      <c r="H100" s="8" t="s">
        <v>13</v>
      </c>
    </row>
    <row r="101" spans="1:8" x14ac:dyDescent="0.2">
      <c r="A101" s="9"/>
      <c r="B101" s="9"/>
      <c r="C101" s="10" t="s">
        <v>115</v>
      </c>
      <c r="D101" s="9"/>
      <c r="E101" s="9"/>
      <c r="F101" s="14"/>
      <c r="G101" s="14"/>
      <c r="H101" s="8" t="s">
        <v>13</v>
      </c>
    </row>
    <row r="102" spans="1:8" x14ac:dyDescent="0.2">
      <c r="A102" s="9"/>
      <c r="B102" s="9"/>
      <c r="C102" s="10" t="s">
        <v>15</v>
      </c>
      <c r="D102" s="9"/>
      <c r="E102" s="9" t="s">
        <v>13</v>
      </c>
      <c r="F102" s="11" t="s">
        <v>16</v>
      </c>
      <c r="G102" s="12">
        <v>0</v>
      </c>
      <c r="H102" s="8" t="s">
        <v>13</v>
      </c>
    </row>
    <row r="103" spans="1:8" x14ac:dyDescent="0.2">
      <c r="A103" s="9"/>
      <c r="B103" s="9"/>
      <c r="C103" s="13"/>
      <c r="D103" s="9"/>
      <c r="E103" s="9"/>
      <c r="F103" s="14"/>
      <c r="G103" s="14"/>
      <c r="H103" s="8" t="s">
        <v>13</v>
      </c>
    </row>
    <row r="104" spans="1:8" x14ac:dyDescent="0.2">
      <c r="A104" s="21"/>
      <c r="B104" s="17"/>
      <c r="C104" s="17" t="s">
        <v>116</v>
      </c>
      <c r="D104" s="17"/>
      <c r="E104" s="21"/>
      <c r="F104" s="19">
        <f>905.20115246+0.0000246019983291626</f>
        <v>905.20117706199835</v>
      </c>
      <c r="G104" s="20">
        <v>2.393849E-2</v>
      </c>
      <c r="H104" s="8" t="s">
        <v>13</v>
      </c>
    </row>
    <row r="105" spans="1:8" x14ac:dyDescent="0.2">
      <c r="A105" s="13"/>
      <c r="B105" s="13"/>
      <c r="C105" s="10" t="s">
        <v>117</v>
      </c>
      <c r="D105" s="14"/>
      <c r="E105" s="14"/>
      <c r="F105" s="15">
        <f>37813.628391108+0.0000246019983291626</f>
        <v>37813.628415710002</v>
      </c>
      <c r="G105" s="36">
        <v>1.0000000499999999</v>
      </c>
      <c r="H105" s="8" t="s">
        <v>13</v>
      </c>
    </row>
    <row r="106" spans="1:8" x14ac:dyDescent="0.2">
      <c r="A106" s="37"/>
      <c r="B106" s="37"/>
      <c r="C106" s="37"/>
      <c r="D106" s="38"/>
      <c r="E106" s="38"/>
      <c r="F106" s="38"/>
      <c r="G106" s="38"/>
    </row>
    <row r="107" spans="1:8" x14ac:dyDescent="0.2">
      <c r="A107" s="39"/>
      <c r="B107" s="40" t="s">
        <v>118</v>
      </c>
      <c r="C107" s="40"/>
      <c r="D107" s="40"/>
      <c r="E107" s="40"/>
      <c r="F107" s="40"/>
      <c r="G107" s="40"/>
      <c r="H107" s="40"/>
    </row>
    <row r="108" spans="1:8" x14ac:dyDescent="0.2">
      <c r="A108" s="39"/>
      <c r="B108" s="40" t="s">
        <v>119</v>
      </c>
      <c r="C108" s="40"/>
      <c r="D108" s="40"/>
      <c r="E108" s="40"/>
      <c r="F108" s="40"/>
      <c r="G108" s="40"/>
      <c r="H108" s="40"/>
    </row>
    <row r="109" spans="1:8" x14ac:dyDescent="0.2">
      <c r="A109" s="39"/>
      <c r="B109" s="40" t="s">
        <v>120</v>
      </c>
      <c r="C109" s="40"/>
      <c r="D109" s="40"/>
      <c r="E109" s="40"/>
      <c r="F109" s="40"/>
      <c r="G109" s="40"/>
      <c r="H109" s="40"/>
    </row>
    <row r="110" spans="1:8" x14ac:dyDescent="0.2">
      <c r="A110" s="41"/>
      <c r="B110" s="41"/>
      <c r="C110" s="41"/>
      <c r="D110" s="42"/>
      <c r="E110" s="42"/>
      <c r="F110" s="42"/>
      <c r="G110" s="42"/>
    </row>
    <row r="111" spans="1:8" x14ac:dyDescent="0.2">
      <c r="A111" s="41"/>
      <c r="B111" s="43" t="s">
        <v>121</v>
      </c>
      <c r="C111" s="44"/>
      <c r="D111" s="45"/>
      <c r="E111" s="46"/>
      <c r="F111" s="42"/>
      <c r="G111" s="42"/>
    </row>
    <row r="112" spans="1:8" ht="25.5" x14ac:dyDescent="0.2">
      <c r="A112" s="41"/>
      <c r="B112" s="47" t="s">
        <v>122</v>
      </c>
      <c r="C112" s="48"/>
      <c r="D112" s="26" t="s">
        <v>123</v>
      </c>
      <c r="E112" s="46"/>
      <c r="F112" s="42"/>
      <c r="G112" s="42"/>
    </row>
    <row r="113" spans="1:8" x14ac:dyDescent="0.2">
      <c r="A113" s="41"/>
      <c r="B113" s="47" t="s">
        <v>124</v>
      </c>
      <c r="C113" s="48"/>
      <c r="D113" s="10" t="s">
        <v>125</v>
      </c>
      <c r="E113" s="46"/>
      <c r="F113" s="42"/>
      <c r="G113" s="42"/>
    </row>
    <row r="114" spans="1:8" x14ac:dyDescent="0.2">
      <c r="A114" s="41"/>
      <c r="B114" s="47" t="s">
        <v>126</v>
      </c>
      <c r="C114" s="48"/>
      <c r="D114" s="14" t="s">
        <v>13</v>
      </c>
      <c r="E114" s="46"/>
      <c r="F114" s="42"/>
      <c r="G114" s="42"/>
    </row>
    <row r="115" spans="1:8" x14ac:dyDescent="0.2">
      <c r="A115" s="49"/>
      <c r="B115" s="50" t="s">
        <v>13</v>
      </c>
      <c r="C115" s="50" t="s">
        <v>127</v>
      </c>
      <c r="D115" s="50" t="s">
        <v>128</v>
      </c>
      <c r="E115" s="49"/>
      <c r="F115" s="49"/>
      <c r="G115" s="49"/>
      <c r="H115" s="51"/>
    </row>
    <row r="116" spans="1:8" x14ac:dyDescent="0.2">
      <c r="A116" s="49"/>
      <c r="B116" s="52" t="s">
        <v>129</v>
      </c>
      <c r="C116" s="53">
        <v>45657</v>
      </c>
      <c r="D116" s="53">
        <v>45688</v>
      </c>
      <c r="E116" s="49"/>
      <c r="F116" s="49"/>
      <c r="G116" s="49"/>
    </row>
    <row r="117" spans="1:8" x14ac:dyDescent="0.2">
      <c r="A117" s="54"/>
      <c r="B117" s="17" t="s">
        <v>130</v>
      </c>
      <c r="C117" s="55">
        <v>3560.3676</v>
      </c>
      <c r="D117" s="55">
        <v>3582.2114000000001</v>
      </c>
      <c r="E117" s="54"/>
      <c r="F117" s="56"/>
      <c r="G117" s="57"/>
    </row>
    <row r="118" spans="1:8" ht="25.5" x14ac:dyDescent="0.2">
      <c r="A118" s="54"/>
      <c r="B118" s="17" t="s">
        <v>131</v>
      </c>
      <c r="C118" s="55">
        <v>1097.6541</v>
      </c>
      <c r="D118" s="55">
        <v>1098.1922999999999</v>
      </c>
      <c r="E118" s="54"/>
      <c r="F118" s="56"/>
      <c r="G118" s="57"/>
    </row>
    <row r="119" spans="1:8" ht="25.5" x14ac:dyDescent="0.2">
      <c r="A119" s="54"/>
      <c r="B119" s="17" t="s">
        <v>132</v>
      </c>
      <c r="C119" s="55">
        <v>1231.4166</v>
      </c>
      <c r="D119" s="55">
        <v>1238.9719</v>
      </c>
      <c r="E119" s="54"/>
      <c r="F119" s="56"/>
      <c r="G119" s="57"/>
    </row>
    <row r="120" spans="1:8" x14ac:dyDescent="0.2">
      <c r="A120" s="54"/>
      <c r="B120" s="17" t="s">
        <v>133</v>
      </c>
      <c r="C120" s="55">
        <v>3333.4560000000001</v>
      </c>
      <c r="D120" s="55">
        <v>3351.7914999999998</v>
      </c>
      <c r="E120" s="54"/>
      <c r="F120" s="56"/>
      <c r="G120" s="57"/>
    </row>
    <row r="121" spans="1:8" x14ac:dyDescent="0.2">
      <c r="A121" s="54"/>
      <c r="B121" s="17" t="s">
        <v>134</v>
      </c>
      <c r="C121" s="55">
        <v>1290.9556</v>
      </c>
      <c r="D121" s="55">
        <v>1298.0558000000001</v>
      </c>
      <c r="E121" s="54"/>
      <c r="F121" s="56"/>
      <c r="G121" s="57"/>
    </row>
    <row r="122" spans="1:8" ht="25.5" x14ac:dyDescent="0.2">
      <c r="A122" s="54"/>
      <c r="B122" s="17" t="s">
        <v>135</v>
      </c>
      <c r="C122" s="55">
        <v>1087.6216999999999</v>
      </c>
      <c r="D122" s="55">
        <v>1088.1518000000001</v>
      </c>
      <c r="E122" s="54"/>
      <c r="F122" s="56"/>
      <c r="G122" s="57"/>
    </row>
    <row r="123" spans="1:8" ht="25.5" x14ac:dyDescent="0.2">
      <c r="A123" s="54"/>
      <c r="B123" s="17" t="s">
        <v>136</v>
      </c>
      <c r="C123" s="55">
        <v>1192.0992000000001</v>
      </c>
      <c r="D123" s="55">
        <v>1198.6558</v>
      </c>
      <c r="E123" s="54"/>
      <c r="F123" s="56"/>
      <c r="G123" s="57"/>
    </row>
    <row r="124" spans="1:8" x14ac:dyDescent="0.2">
      <c r="A124" s="54"/>
      <c r="B124" s="54"/>
      <c r="C124" s="54"/>
      <c r="D124" s="54"/>
      <c r="E124" s="54"/>
      <c r="F124" s="54"/>
      <c r="G124" s="54"/>
    </row>
    <row r="125" spans="1:8" x14ac:dyDescent="0.2">
      <c r="A125" s="54"/>
      <c r="B125" s="47" t="s">
        <v>137</v>
      </c>
      <c r="C125" s="48"/>
      <c r="D125" s="10" t="s">
        <v>13</v>
      </c>
      <c r="E125" s="54"/>
      <c r="F125" s="54"/>
      <c r="G125" s="54"/>
    </row>
    <row r="126" spans="1:8" x14ac:dyDescent="0.2">
      <c r="A126" s="54"/>
      <c r="B126" s="58" t="s">
        <v>129</v>
      </c>
      <c r="C126" s="59" t="s">
        <v>138</v>
      </c>
      <c r="D126" s="59" t="s">
        <v>139</v>
      </c>
      <c r="E126" s="54"/>
      <c r="F126" s="54"/>
      <c r="G126" s="54"/>
    </row>
    <row r="127" spans="1:8" ht="25.5" x14ac:dyDescent="0.2">
      <c r="A127" s="54"/>
      <c r="B127" s="17" t="s">
        <v>131</v>
      </c>
      <c r="C127" s="60">
        <v>6.1790000000000003</v>
      </c>
      <c r="D127" s="60">
        <v>6.1790000000000003</v>
      </c>
      <c r="E127" s="54"/>
      <c r="F127" s="56"/>
      <c r="G127" s="57"/>
    </row>
    <row r="128" spans="1:8" ht="25.5" x14ac:dyDescent="0.2">
      <c r="A128" s="54"/>
      <c r="B128" s="17" t="s">
        <v>135</v>
      </c>
      <c r="C128" s="60">
        <v>5.4381000000000004</v>
      </c>
      <c r="D128" s="60">
        <v>5.4381000000000004</v>
      </c>
      <c r="E128" s="54"/>
      <c r="F128" s="56"/>
      <c r="G128" s="57"/>
    </row>
    <row r="129" spans="1:17" x14ac:dyDescent="0.2">
      <c r="A129" s="54"/>
      <c r="B129" s="61"/>
      <c r="C129" s="61"/>
      <c r="D129" s="61"/>
      <c r="E129" s="54"/>
      <c r="F129" s="54"/>
      <c r="G129" s="54"/>
    </row>
    <row r="130" spans="1:17" s="65" customFormat="1" x14ac:dyDescent="0.2">
      <c r="A130" s="62"/>
      <c r="B130" s="63" t="s">
        <v>140</v>
      </c>
      <c r="C130" s="64"/>
      <c r="D130" s="26" t="s">
        <v>125</v>
      </c>
      <c r="G130" s="62"/>
      <c r="I130"/>
      <c r="J130" s="66"/>
      <c r="K130" s="28"/>
      <c r="L130" s="28"/>
      <c r="M130" s="28"/>
      <c r="N130" s="28"/>
      <c r="O130" s="67"/>
    </row>
    <row r="131" spans="1:17" ht="25.5" customHeight="1" x14ac:dyDescent="0.2">
      <c r="A131" s="49"/>
      <c r="B131" s="63" t="s">
        <v>141</v>
      </c>
      <c r="C131" s="64"/>
      <c r="D131" s="26" t="s">
        <v>125</v>
      </c>
      <c r="E131" s="68"/>
      <c r="F131" s="49"/>
      <c r="G131" s="49"/>
      <c r="J131" s="66"/>
    </row>
    <row r="132" spans="1:17" ht="26.25" customHeight="1" x14ac:dyDescent="0.2">
      <c r="A132" s="49"/>
      <c r="B132" s="63" t="s">
        <v>142</v>
      </c>
      <c r="C132" s="64"/>
      <c r="D132" s="26" t="s">
        <v>125</v>
      </c>
      <c r="E132" s="68"/>
      <c r="F132" s="49"/>
      <c r="G132" s="49"/>
      <c r="J132" s="66"/>
    </row>
    <row r="133" spans="1:17" x14ac:dyDescent="0.2">
      <c r="A133" s="49"/>
      <c r="B133" s="63" t="s">
        <v>143</v>
      </c>
      <c r="C133" s="64"/>
      <c r="D133" s="26" t="s">
        <v>125</v>
      </c>
      <c r="E133" s="68"/>
      <c r="F133" s="49"/>
      <c r="G133" s="49"/>
      <c r="J133" s="66"/>
    </row>
    <row r="134" spans="1:17" x14ac:dyDescent="0.2">
      <c r="A134" s="49"/>
      <c r="B134" s="69"/>
      <c r="C134" s="69"/>
      <c r="D134" s="70"/>
      <c r="E134" s="49"/>
      <c r="F134" s="49"/>
      <c r="G134" s="49"/>
      <c r="J134" s="66"/>
    </row>
    <row r="135" spans="1:17" s="65" customFormat="1" x14ac:dyDescent="0.2">
      <c r="B135" s="71" t="s">
        <v>144</v>
      </c>
      <c r="C135" s="72"/>
      <c r="D135" s="73"/>
      <c r="I135"/>
      <c r="J135" s="66"/>
      <c r="K135" s="28"/>
      <c r="L135" s="28"/>
      <c r="M135" s="28"/>
      <c r="N135" s="28"/>
      <c r="O135" s="67"/>
    </row>
    <row r="136" spans="1:17" s="65" customFormat="1" ht="51" x14ac:dyDescent="0.2">
      <c r="B136" s="74" t="s">
        <v>145</v>
      </c>
      <c r="C136" s="74"/>
      <c r="D136" s="75" t="s">
        <v>2</v>
      </c>
      <c r="I136"/>
      <c r="J136" s="66"/>
      <c r="K136" s="28"/>
      <c r="L136" s="28"/>
      <c r="M136" s="28"/>
      <c r="N136" s="28"/>
      <c r="O136" s="67"/>
    </row>
    <row r="137" spans="1:17" s="65" customFormat="1" x14ac:dyDescent="0.2">
      <c r="B137" s="76" t="s">
        <v>146</v>
      </c>
      <c r="C137" s="76"/>
      <c r="D137" s="77"/>
      <c r="I137"/>
      <c r="J137" s="66"/>
      <c r="K137" s="28"/>
      <c r="L137" s="28"/>
      <c r="M137" s="28"/>
      <c r="N137" s="28"/>
      <c r="O137" s="67"/>
    </row>
    <row r="138" spans="1:17" s="65" customFormat="1" x14ac:dyDescent="0.2">
      <c r="B138" s="76"/>
      <c r="C138" s="76"/>
      <c r="D138" s="78"/>
      <c r="I138"/>
      <c r="J138" s="66"/>
      <c r="K138" s="28"/>
      <c r="L138" s="28"/>
      <c r="M138" s="28"/>
      <c r="N138" s="28"/>
      <c r="O138" s="67"/>
    </row>
    <row r="139" spans="1:17" s="65" customFormat="1" x14ac:dyDescent="0.2">
      <c r="B139" s="76" t="s">
        <v>147</v>
      </c>
      <c r="C139" s="76"/>
      <c r="D139" s="79">
        <v>7.7384097495524671</v>
      </c>
      <c r="I139"/>
      <c r="J139" s="66"/>
      <c r="K139" s="28"/>
      <c r="L139" s="28"/>
      <c r="M139" s="28"/>
      <c r="N139" s="28"/>
      <c r="O139" s="67"/>
    </row>
    <row r="140" spans="1:17" s="65" customFormat="1" x14ac:dyDescent="0.2">
      <c r="B140" s="76"/>
      <c r="C140" s="76"/>
      <c r="D140" s="78"/>
      <c r="I140"/>
      <c r="J140" s="66"/>
      <c r="K140" s="28"/>
      <c r="L140" s="28"/>
      <c r="M140" s="28"/>
      <c r="N140" s="28"/>
      <c r="O140" s="67"/>
      <c r="P140"/>
      <c r="Q140"/>
    </row>
    <row r="141" spans="1:17" s="65" customFormat="1" x14ac:dyDescent="0.2">
      <c r="B141" s="76" t="s">
        <v>148</v>
      </c>
      <c r="C141" s="76"/>
      <c r="D141" s="79">
        <v>0.98261353291953168</v>
      </c>
      <c r="I141"/>
      <c r="J141" s="66"/>
      <c r="K141" s="28"/>
      <c r="L141" s="28"/>
      <c r="M141" s="28"/>
      <c r="N141" s="28"/>
      <c r="O141" s="67"/>
      <c r="P141"/>
      <c r="Q141"/>
    </row>
    <row r="142" spans="1:17" s="65" customFormat="1" x14ac:dyDescent="0.2">
      <c r="B142" s="76" t="s">
        <v>149</v>
      </c>
      <c r="C142" s="76"/>
      <c r="D142" s="79">
        <v>1.177178062827015</v>
      </c>
      <c r="I142"/>
      <c r="J142" s="66"/>
      <c r="K142" s="28"/>
      <c r="L142" s="28"/>
      <c r="M142" s="28"/>
      <c r="N142" s="28"/>
      <c r="O142"/>
      <c r="P142"/>
      <c r="Q142"/>
    </row>
    <row r="143" spans="1:17" s="65" customFormat="1" x14ac:dyDescent="0.2">
      <c r="B143" s="76"/>
      <c r="C143" s="76"/>
      <c r="D143" s="78"/>
      <c r="I143"/>
      <c r="J143" s="66"/>
      <c r="K143" s="28"/>
      <c r="L143" s="28"/>
      <c r="M143" s="28"/>
      <c r="N143" s="28"/>
      <c r="O143"/>
      <c r="P143"/>
      <c r="Q143"/>
    </row>
    <row r="144" spans="1:17" s="65" customFormat="1" x14ac:dyDescent="0.2">
      <c r="B144" s="76" t="s">
        <v>150</v>
      </c>
      <c r="C144" s="76"/>
      <c r="D144" s="80" t="s">
        <v>151</v>
      </c>
      <c r="I144"/>
      <c r="J144" s="66"/>
      <c r="K144" s="28"/>
      <c r="L144" s="28"/>
      <c r="M144" s="28"/>
      <c r="N144" s="28"/>
      <c r="O144" s="67"/>
    </row>
    <row r="145" spans="1:20" s="65" customFormat="1" x14ac:dyDescent="0.2">
      <c r="B145" s="81" t="s">
        <v>152</v>
      </c>
      <c r="C145" s="82"/>
      <c r="D145" s="83"/>
      <c r="I145"/>
      <c r="J145" s="66"/>
      <c r="K145" s="28"/>
      <c r="L145" s="28"/>
      <c r="M145" s="28"/>
      <c r="N145" s="28"/>
      <c r="O145"/>
      <c r="P145"/>
      <c r="Q145"/>
      <c r="R145"/>
      <c r="S145"/>
      <c r="T145"/>
    </row>
    <row r="146" spans="1:20" x14ac:dyDescent="0.2">
      <c r="A146" s="61"/>
      <c r="B146" s="61"/>
      <c r="C146" s="61"/>
      <c r="D146" s="61"/>
      <c r="E146" s="61"/>
      <c r="F146" s="61"/>
      <c r="G146" s="61"/>
      <c r="J146" s="66"/>
    </row>
    <row r="147" spans="1:20" s="65" customFormat="1" x14ac:dyDescent="0.2">
      <c r="B147" s="84" t="s">
        <v>153</v>
      </c>
      <c r="C147" s="84"/>
      <c r="D147" s="84"/>
      <c r="E147" s="84"/>
      <c r="F147" s="84"/>
      <c r="G147" s="84"/>
      <c r="H147" s="84"/>
      <c r="I147"/>
      <c r="J147" s="66"/>
      <c r="K147" s="28"/>
      <c r="L147" s="28"/>
      <c r="M147" s="28"/>
      <c r="N147" s="28"/>
      <c r="O147" s="67"/>
    </row>
    <row r="148" spans="1:20" s="65" customFormat="1" x14ac:dyDescent="0.2">
      <c r="B148" s="85"/>
      <c r="C148" s="85"/>
      <c r="D148" s="85"/>
      <c r="E148" s="85"/>
      <c r="F148" s="85"/>
      <c r="G148" s="85"/>
      <c r="H148" s="85"/>
      <c r="I148"/>
      <c r="J148" s="66"/>
      <c r="K148" s="28"/>
      <c r="L148" s="28"/>
      <c r="M148" s="28"/>
      <c r="N148" s="28"/>
      <c r="O148" s="67"/>
    </row>
    <row r="149" spans="1:20" s="65" customFormat="1" ht="102" x14ac:dyDescent="0.2">
      <c r="A149" s="86"/>
      <c r="B149" s="87" t="s">
        <v>154</v>
      </c>
      <c r="C149" s="87" t="s">
        <v>155</v>
      </c>
      <c r="D149" s="87" t="s">
        <v>156</v>
      </c>
      <c r="E149" s="87" t="s">
        <v>157</v>
      </c>
      <c r="F149" s="87" t="s">
        <v>158</v>
      </c>
      <c r="G149" s="85"/>
      <c r="H149" s="85"/>
      <c r="I149"/>
      <c r="J149" s="66"/>
      <c r="K149" s="28"/>
      <c r="L149" s="28"/>
      <c r="M149" s="28"/>
      <c r="N149" s="28"/>
      <c r="O149" s="67"/>
    </row>
    <row r="150" spans="1:20" s="65" customFormat="1" x14ac:dyDescent="0.2">
      <c r="A150" s="88"/>
      <c r="B150" s="89" t="s">
        <v>159</v>
      </c>
      <c r="C150" s="89" t="s">
        <v>160</v>
      </c>
      <c r="D150" s="90">
        <v>0</v>
      </c>
      <c r="E150" s="91">
        <v>0</v>
      </c>
      <c r="F150" s="92">
        <v>300</v>
      </c>
      <c r="G150" s="85"/>
      <c r="H150" s="85"/>
      <c r="I150"/>
      <c r="J150" s="66"/>
      <c r="K150" s="28"/>
      <c r="L150" s="28"/>
      <c r="M150" s="28"/>
      <c r="N150" s="28"/>
      <c r="O150" s="67"/>
    </row>
    <row r="151" spans="1:20" s="65" customFormat="1" x14ac:dyDescent="0.2">
      <c r="A151" s="93"/>
      <c r="B151" s="93"/>
      <c r="C151" s="93"/>
      <c r="D151" s="93"/>
      <c r="E151" s="93"/>
      <c r="F151" s="93"/>
      <c r="G151" s="93"/>
      <c r="I151"/>
      <c r="J151" s="66"/>
      <c r="K151" s="28"/>
      <c r="L151" s="28"/>
      <c r="M151" s="28"/>
      <c r="N151" s="28"/>
      <c r="O151" s="67"/>
    </row>
    <row r="152" spans="1:20" ht="13.5" x14ac:dyDescent="0.25">
      <c r="B152" s="94" t="s">
        <v>161</v>
      </c>
      <c r="C152" s="94" t="s">
        <v>162</v>
      </c>
      <c r="D152" s="95" t="s">
        <v>156</v>
      </c>
      <c r="E152" s="95"/>
      <c r="F152" s="95"/>
      <c r="G152" s="96" t="s">
        <v>157</v>
      </c>
      <c r="H152" s="96"/>
      <c r="J152" s="66"/>
      <c r="K152" s="28"/>
      <c r="L152" s="28"/>
      <c r="M152" s="28"/>
      <c r="N152" s="28"/>
      <c r="P152" s="28"/>
    </row>
    <row r="153" spans="1:20" ht="27" x14ac:dyDescent="0.25">
      <c r="B153" s="97" t="s">
        <v>163</v>
      </c>
      <c r="C153" s="98" t="s">
        <v>164</v>
      </c>
      <c r="D153" s="99">
        <v>0</v>
      </c>
      <c r="E153" s="99"/>
      <c r="F153" s="99"/>
      <c r="G153" s="99">
        <v>0</v>
      </c>
      <c r="H153" s="99"/>
      <c r="J153" s="66"/>
      <c r="K153" s="28"/>
      <c r="L153" s="28"/>
      <c r="M153" s="28"/>
      <c r="N153" s="28"/>
      <c r="P153" s="28"/>
    </row>
    <row r="154" spans="1:20" ht="27" x14ac:dyDescent="0.25">
      <c r="B154" s="97" t="s">
        <v>165</v>
      </c>
      <c r="C154" s="98" t="s">
        <v>166</v>
      </c>
      <c r="D154" s="99">
        <v>0</v>
      </c>
      <c r="E154" s="99"/>
      <c r="F154" s="99"/>
      <c r="G154" s="99">
        <v>0</v>
      </c>
      <c r="H154" s="99"/>
      <c r="J154" s="66"/>
      <c r="K154" s="28"/>
      <c r="L154" s="28"/>
      <c r="M154" s="28"/>
      <c r="N154" s="28"/>
      <c r="P154" s="28"/>
    </row>
    <row r="155" spans="1:20" ht="27" x14ac:dyDescent="0.25">
      <c r="B155" s="97" t="s">
        <v>167</v>
      </c>
      <c r="C155" s="98" t="s">
        <v>168</v>
      </c>
      <c r="D155" s="99">
        <v>0</v>
      </c>
      <c r="E155" s="99"/>
      <c r="F155" s="99"/>
      <c r="G155" s="99">
        <v>0</v>
      </c>
      <c r="H155" s="99"/>
      <c r="J155" s="66"/>
      <c r="K155" s="28"/>
      <c r="L155" s="28"/>
      <c r="M155" s="28"/>
      <c r="N155" s="28"/>
      <c r="P155" s="28"/>
    </row>
    <row r="156" spans="1:20" ht="13.5" x14ac:dyDescent="0.25">
      <c r="B156" s="97"/>
      <c r="C156" s="97"/>
      <c r="D156" s="100"/>
      <c r="E156" s="100"/>
      <c r="F156" s="100"/>
      <c r="G156" s="100"/>
      <c r="H156" s="100"/>
      <c r="J156" s="66"/>
      <c r="K156" s="28"/>
      <c r="L156" s="28"/>
      <c r="M156" s="28"/>
      <c r="N156" s="28"/>
      <c r="P156" s="28"/>
    </row>
    <row r="157" spans="1:20" ht="13.5" x14ac:dyDescent="0.25">
      <c r="B157" s="96" t="s">
        <v>169</v>
      </c>
      <c r="C157" s="96"/>
      <c r="D157" s="96"/>
      <c r="E157" s="96"/>
      <c r="F157" s="96"/>
      <c r="G157" s="96"/>
      <c r="H157" s="96"/>
      <c r="J157" s="66"/>
      <c r="K157" s="28"/>
      <c r="L157" s="28"/>
      <c r="M157" s="28"/>
      <c r="N157" s="28"/>
      <c r="P157" s="28"/>
    </row>
    <row r="158" spans="1:20" ht="13.5" customHeight="1" x14ac:dyDescent="0.2">
      <c r="B158" s="101" t="s">
        <v>161</v>
      </c>
      <c r="C158" s="101" t="s">
        <v>162</v>
      </c>
      <c r="D158" s="101" t="s">
        <v>170</v>
      </c>
      <c r="E158" s="101"/>
      <c r="F158" s="101"/>
      <c r="G158" s="101"/>
      <c r="H158" s="102" t="s">
        <v>171</v>
      </c>
      <c r="I158" s="102" t="s">
        <v>172</v>
      </c>
      <c r="J158" s="103" t="s">
        <v>173</v>
      </c>
      <c r="K158" s="28"/>
      <c r="L158" s="28"/>
      <c r="M158" s="28"/>
      <c r="N158" s="28"/>
      <c r="O158" s="28"/>
      <c r="P158" s="28"/>
    </row>
    <row r="159" spans="1:20" ht="94.5" customHeight="1" x14ac:dyDescent="0.2">
      <c r="B159" s="101"/>
      <c r="C159" s="101"/>
      <c r="D159" s="104" t="s">
        <v>174</v>
      </c>
      <c r="E159" s="104" t="s">
        <v>175</v>
      </c>
      <c r="F159" s="104" t="s">
        <v>176</v>
      </c>
      <c r="G159" s="104" t="s">
        <v>177</v>
      </c>
      <c r="H159" s="102"/>
      <c r="I159" s="102"/>
      <c r="J159" s="105"/>
      <c r="K159" s="28"/>
      <c r="L159" s="28"/>
      <c r="M159" s="28"/>
      <c r="N159" s="28"/>
      <c r="O159" s="28"/>
      <c r="P159" s="28"/>
    </row>
    <row r="160" spans="1:20" ht="27" x14ac:dyDescent="0.25">
      <c r="B160" s="97" t="s">
        <v>163</v>
      </c>
      <c r="C160" s="98" t="s">
        <v>164</v>
      </c>
      <c r="D160" s="106">
        <v>1500</v>
      </c>
      <c r="E160" s="106">
        <v>99.850684900000005</v>
      </c>
      <c r="F160" s="107">
        <v>36.275342200000004</v>
      </c>
      <c r="G160" s="108">
        <v>1636.1260271000001</v>
      </c>
      <c r="H160" s="109">
        <v>726.67232000000001</v>
      </c>
      <c r="I160" s="109">
        <f>1250521/10^5</f>
        <v>12.50521</v>
      </c>
      <c r="J160" s="109">
        <f>H160+I160</f>
        <v>739.17753000000005</v>
      </c>
      <c r="K160" s="28"/>
      <c r="L160" s="28"/>
      <c r="M160" s="28"/>
      <c r="N160" s="28"/>
      <c r="O160" s="28"/>
      <c r="P160" s="28"/>
    </row>
    <row r="161" spans="2:16" ht="27" x14ac:dyDescent="0.25">
      <c r="B161" s="97" t="s">
        <v>165</v>
      </c>
      <c r="C161" s="98" t="s">
        <v>166</v>
      </c>
      <c r="D161" s="106">
        <v>2517.2199999999998</v>
      </c>
      <c r="E161" s="106">
        <v>183.25361600000002</v>
      </c>
      <c r="F161" s="107">
        <v>45.813405699999997</v>
      </c>
      <c r="G161" s="108">
        <v>2746.2870217</v>
      </c>
      <c r="H161" s="109">
        <v>1225.53333</v>
      </c>
      <c r="I161" s="109">
        <f>2109013/10^5</f>
        <v>21.090129999999998</v>
      </c>
      <c r="J161" s="109">
        <f>H161+I161</f>
        <v>1246.62346</v>
      </c>
      <c r="K161" s="28"/>
      <c r="L161" s="28"/>
      <c r="M161" s="28"/>
      <c r="N161" s="28"/>
      <c r="O161" s="28"/>
      <c r="P161" s="28"/>
    </row>
    <row r="162" spans="2:16" ht="27" x14ac:dyDescent="0.25">
      <c r="B162" s="97" t="s">
        <v>167</v>
      </c>
      <c r="C162" s="98" t="s">
        <v>168</v>
      </c>
      <c r="D162" s="106">
        <v>4882.25</v>
      </c>
      <c r="E162" s="106">
        <v>323.21163799999999</v>
      </c>
      <c r="F162" s="107">
        <v>117.42144879999999</v>
      </c>
      <c r="G162" s="108">
        <v>5322.8830868000005</v>
      </c>
      <c r="H162" s="109">
        <v>2364.0489899999998</v>
      </c>
      <c r="I162" s="109">
        <f>4068280/10^5</f>
        <v>40.6828</v>
      </c>
      <c r="J162" s="109">
        <f>H162+I162</f>
        <v>2404.7317899999998</v>
      </c>
      <c r="K162" s="28"/>
      <c r="L162" s="28"/>
      <c r="M162" s="28"/>
      <c r="N162" s="28"/>
      <c r="O162" s="28"/>
      <c r="P162" s="28"/>
    </row>
    <row r="163" spans="2:16" x14ac:dyDescent="0.2">
      <c r="I163" s="28"/>
      <c r="J163" s="66"/>
      <c r="K163" s="28"/>
      <c r="L163" s="28"/>
      <c r="M163" s="28"/>
      <c r="N163" s="28"/>
      <c r="O163" s="28"/>
      <c r="P163" s="28"/>
    </row>
    <row r="164" spans="2:16" x14ac:dyDescent="0.2">
      <c r="I164" s="28"/>
      <c r="J164" s="66"/>
      <c r="K164" s="28"/>
      <c r="L164" s="28"/>
      <c r="M164" s="28"/>
      <c r="N164" s="28"/>
      <c r="O164" s="28"/>
      <c r="P164" s="28"/>
    </row>
    <row r="165" spans="2:16" ht="13.5" x14ac:dyDescent="0.25">
      <c r="B165" s="110" t="s">
        <v>178</v>
      </c>
      <c r="I165" s="28"/>
      <c r="J165" s="66"/>
      <c r="K165" s="28"/>
      <c r="L165" s="28"/>
      <c r="M165" s="28"/>
      <c r="N165" s="28"/>
      <c r="O165" s="28"/>
      <c r="P165" s="28"/>
    </row>
    <row r="166" spans="2:16" x14ac:dyDescent="0.2">
      <c r="B166" s="28"/>
      <c r="C166" s="28"/>
      <c r="D166" s="28"/>
      <c r="E166" s="28"/>
      <c r="F166" s="28"/>
      <c r="G166" s="28"/>
      <c r="H166" s="28"/>
      <c r="I166" s="28"/>
      <c r="J166" s="66"/>
      <c r="K166" s="28"/>
      <c r="L166" s="28"/>
      <c r="M166" s="28"/>
      <c r="N166" s="28"/>
      <c r="O166" s="28"/>
      <c r="P166" s="28"/>
    </row>
    <row r="167" spans="2:16" x14ac:dyDescent="0.2">
      <c r="B167" s="111" t="s">
        <v>179</v>
      </c>
      <c r="C167" s="28"/>
      <c r="D167" s="28"/>
      <c r="E167" s="28"/>
      <c r="F167" s="28"/>
      <c r="G167" s="28"/>
      <c r="H167" s="28"/>
      <c r="I167" s="28"/>
      <c r="J167" s="66"/>
      <c r="K167" s="28"/>
      <c r="L167" s="28"/>
      <c r="M167" s="28"/>
      <c r="N167" s="28"/>
      <c r="O167" s="28"/>
      <c r="P167" s="28"/>
    </row>
    <row r="168" spans="2:16" x14ac:dyDescent="0.2">
      <c r="B168" s="28"/>
      <c r="C168" s="28"/>
      <c r="D168" s="28"/>
      <c r="E168" s="28"/>
      <c r="F168" s="28"/>
      <c r="G168" s="28"/>
      <c r="H168" s="28"/>
      <c r="I168" s="28"/>
      <c r="J168" s="66"/>
      <c r="K168" s="28"/>
      <c r="L168" s="28"/>
      <c r="M168" s="28"/>
      <c r="N168" s="28"/>
      <c r="O168" s="28"/>
      <c r="P168" s="28"/>
    </row>
    <row r="169" spans="2:16" x14ac:dyDescent="0.2">
      <c r="B169" s="111" t="s">
        <v>180</v>
      </c>
      <c r="C169" s="28"/>
      <c r="D169" s="28"/>
      <c r="E169" s="28"/>
      <c r="F169" s="28"/>
      <c r="G169" s="28"/>
      <c r="H169" s="28"/>
      <c r="I169" s="28"/>
      <c r="J169" s="66"/>
      <c r="K169" s="28"/>
      <c r="L169" s="28"/>
      <c r="M169" s="28"/>
      <c r="N169" s="28"/>
      <c r="O169" s="28"/>
      <c r="P169" s="28"/>
    </row>
    <row r="170" spans="2:16" x14ac:dyDescent="0.2">
      <c r="J170" s="66"/>
    </row>
    <row r="171" spans="2:16" x14ac:dyDescent="0.2">
      <c r="B171" s="111" t="s">
        <v>181</v>
      </c>
      <c r="J171" s="66"/>
      <c r="K171" s="28"/>
      <c r="L171" s="28"/>
      <c r="M171" s="28"/>
      <c r="N171" s="28"/>
      <c r="O171" s="28"/>
    </row>
    <row r="172" spans="2:16" x14ac:dyDescent="0.2">
      <c r="J172" s="66"/>
    </row>
    <row r="173" spans="2:16" x14ac:dyDescent="0.2">
      <c r="B173" s="112" t="s">
        <v>182</v>
      </c>
    </row>
    <row r="175" spans="2:16" ht="153.75" customHeight="1" x14ac:dyDescent="0.2"/>
    <row r="178" spans="2:10" x14ac:dyDescent="0.2">
      <c r="B178" s="113" t="s">
        <v>183</v>
      </c>
      <c r="C178" s="3"/>
      <c r="D178" s="113" t="s">
        <v>184</v>
      </c>
    </row>
    <row r="179" spans="2:10" x14ac:dyDescent="0.2">
      <c r="B179" s="113" t="s">
        <v>185</v>
      </c>
      <c r="D179" s="113" t="s">
        <v>186</v>
      </c>
    </row>
    <row r="180" spans="2:10" ht="165" customHeight="1" x14ac:dyDescent="0.2"/>
    <row r="182" spans="2:10" x14ac:dyDescent="0.2">
      <c r="J182" s="66"/>
    </row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</sheetData>
  <mergeCells count="43">
    <mergeCell ref="J158:J159"/>
    <mergeCell ref="B157:H157"/>
    <mergeCell ref="B158:B159"/>
    <mergeCell ref="C158:C159"/>
    <mergeCell ref="D158:G158"/>
    <mergeCell ref="H158:H159"/>
    <mergeCell ref="I158:I159"/>
    <mergeCell ref="D154:F154"/>
    <mergeCell ref="G154:H154"/>
    <mergeCell ref="D155:F155"/>
    <mergeCell ref="G155:H155"/>
    <mergeCell ref="D156:F156"/>
    <mergeCell ref="G156:H156"/>
    <mergeCell ref="B144:C144"/>
    <mergeCell ref="B145:D145"/>
    <mergeCell ref="D152:F152"/>
    <mergeCell ref="G152:H152"/>
    <mergeCell ref="D153:F153"/>
    <mergeCell ref="G153:H153"/>
    <mergeCell ref="B138:C138"/>
    <mergeCell ref="B139:C139"/>
    <mergeCell ref="B140:C140"/>
    <mergeCell ref="B141:C141"/>
    <mergeCell ref="B142:C142"/>
    <mergeCell ref="B143:C143"/>
    <mergeCell ref="B131:C131"/>
    <mergeCell ref="B132:C132"/>
    <mergeCell ref="B133:C133"/>
    <mergeCell ref="B135:D135"/>
    <mergeCell ref="B136:C136"/>
    <mergeCell ref="B137:C137"/>
    <mergeCell ref="B111:D111"/>
    <mergeCell ref="B112:C112"/>
    <mergeCell ref="B113:C113"/>
    <mergeCell ref="B114:C114"/>
    <mergeCell ref="B125:C125"/>
    <mergeCell ref="B130:C130"/>
    <mergeCell ref="A1:H1"/>
    <mergeCell ref="A2:H2"/>
    <mergeCell ref="A3:H3"/>
    <mergeCell ref="B107:H107"/>
    <mergeCell ref="B108:H108"/>
    <mergeCell ref="B109:H109"/>
  </mergeCells>
  <hyperlinks>
    <hyperlink ref="I1" location="Index!B2" display="Index" xr:uid="{D8667466-8016-46FB-BBF4-B5DFDB398C0A}"/>
    <hyperlink ref="B167" r:id="rId1" xr:uid="{C7E16C79-038D-4BA5-AFA8-AB48D561461C}"/>
    <hyperlink ref="B169" r:id="rId2" xr:uid="{F8681389-598D-4D8A-9A6D-18DE99D8380F}"/>
    <hyperlink ref="B171" r:id="rId3" xr:uid="{C8BA99E9-9274-4582-8CE6-4C749C837C4C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2025-02-07T15:09:29Z</dcterms:created>
  <dcterms:modified xsi:type="dcterms:W3CDTF">2025-02-07T15:09:30Z</dcterms:modified>
</cp:coreProperties>
</file>