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202300"/>
  <mc:AlternateContent xmlns:mc="http://schemas.openxmlformats.org/markup-compatibility/2006">
    <mc:Choice Requires="x15">
      <x15ac:absPath xmlns:x15ac="http://schemas.microsoft.com/office/spreadsheetml/2010/11/ac" url="L:\SAMCWEB_V4.0\Downloads_Pdf\Portfolio_Archives\2025\Feb\Fixed\"/>
    </mc:Choice>
  </mc:AlternateContent>
  <xr:revisionPtr revIDLastSave="0" documentId="8_{2F6D815F-C77A-42B5-A039-3452B1191EF6}" xr6:coauthVersionLast="47" xr6:coauthVersionMax="47" xr10:uidLastSave="{00000000-0000-0000-0000-000000000000}"/>
  <bookViews>
    <workbookView xWindow="-120" yWindow="-120" windowWidth="29040" windowHeight="15720" xr2:uid="{2128ACA5-F1FC-4DB0-B90B-D1466C22853D}"/>
  </bookViews>
  <sheets>
    <sheet name="SPSDF"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58" i="1" l="1"/>
  <c r="J158" i="1" s="1"/>
  <c r="I157" i="1"/>
  <c r="J157" i="1" s="1"/>
  <c r="I156" i="1"/>
  <c r="J156" i="1" s="1"/>
  <c r="G156" i="1"/>
  <c r="I155" i="1"/>
  <c r="J155" i="1" s="1"/>
  <c r="F98" i="1"/>
  <c r="G97" i="1"/>
  <c r="G98" i="1" s="1"/>
  <c r="F97" i="1"/>
</calcChain>
</file>

<file path=xl/sharedStrings.xml><?xml version="1.0" encoding="utf-8"?>
<sst xmlns="http://schemas.openxmlformats.org/spreadsheetml/2006/main" count="326" uniqueCount="173">
  <si>
    <t>SUNDARAM MUTUAL FUND</t>
  </si>
  <si>
    <t>Sundaram Short Duration Fund</t>
  </si>
  <si>
    <t>Monthly Portfolio Statement for the month ended 28 February 2025</t>
  </si>
  <si>
    <t>SL No</t>
  </si>
  <si>
    <t>ISIN Code</t>
  </si>
  <si>
    <t>Name of the instrument</t>
  </si>
  <si>
    <t>Rating / 
Industry</t>
  </si>
  <si>
    <t>Quantity</t>
  </si>
  <si>
    <t>Mkt Value
Rs. in Lacs</t>
  </si>
  <si>
    <t>% of Net Asset</t>
  </si>
  <si>
    <t>YTM (%)*</t>
  </si>
  <si>
    <t>A) Equity &amp; Equity Related</t>
  </si>
  <si>
    <t/>
  </si>
  <si>
    <t>(a) Listed / awaiting listing on Stock Exchange</t>
  </si>
  <si>
    <t>Sub Total</t>
  </si>
  <si>
    <t xml:space="preserve">0 </t>
  </si>
  <si>
    <t>(b) Overseas Security</t>
  </si>
  <si>
    <t>(c) Privately Placed / Unlisted</t>
  </si>
  <si>
    <t>(d) Preference / Right Shares</t>
  </si>
  <si>
    <t>(e) Warrants</t>
  </si>
  <si>
    <t>f) Derivative</t>
  </si>
  <si>
    <t>Total for Equity &amp; Equity Related</t>
  </si>
  <si>
    <t>B) Debt Instruments</t>
  </si>
  <si>
    <t>INE403D08181</t>
  </si>
  <si>
    <t>Bharti Telecom Ltd - 8.9% - 04/12/2025**</t>
  </si>
  <si>
    <t>CRISIL AA+</t>
  </si>
  <si>
    <t>INE134E08MJ2</t>
  </si>
  <si>
    <t>Power Finance Corporation Ltd - 7.77% - 15/04/2028**</t>
  </si>
  <si>
    <t>CRISIL AAA</t>
  </si>
  <si>
    <t>INE261F08EH1</t>
  </si>
  <si>
    <t>National Bank for Agriculture &amp; Rural Development - 7.62% - 10/05/2029**</t>
  </si>
  <si>
    <t>INE514E08GE8</t>
  </si>
  <si>
    <t>Export Import Bank of India - 7.35% - 27/07/2028**</t>
  </si>
  <si>
    <t>INE572E07183</t>
  </si>
  <si>
    <t>PNB Housing Finance Ltd - 8.15% - 29/07/2027**</t>
  </si>
  <si>
    <t>IND AA+</t>
  </si>
  <si>
    <t>INE121A07RZ4</t>
  </si>
  <si>
    <t>Cholamandalam Investment and Finance Co Ltd - 8.54% - 12/04/2029**</t>
  </si>
  <si>
    <t>ICRA AA+</t>
  </si>
  <si>
    <t>INE115A07MW4</t>
  </si>
  <si>
    <t>LIC Housing Finance Ltd - 7.95% - 29/01/2028**</t>
  </si>
  <si>
    <t>INE721A07SB0</t>
  </si>
  <si>
    <t>Shriram Finance Ltd - 9.2% - 22/05/2026</t>
  </si>
  <si>
    <t>INE261F08EF5</t>
  </si>
  <si>
    <t>National Bank for Agriculture &amp; Rural Development - 7.8% - 15/03/2027</t>
  </si>
  <si>
    <t>ICRA AAA</t>
  </si>
  <si>
    <t>INE557F08FY4</t>
  </si>
  <si>
    <t>National Housing Bank - 7.59% - 14/07/2027**</t>
  </si>
  <si>
    <t>INE414G07JL7</t>
  </si>
  <si>
    <t>Muthoot Finance Ltd - 8.65% - 31/01/2028**</t>
  </si>
  <si>
    <t>INE020B08EM0</t>
  </si>
  <si>
    <t>REC LTD - 7.64% - 30/06/2026</t>
  </si>
  <si>
    <t>INE041007100</t>
  </si>
  <si>
    <t>Embassy Office Parks REIT - 7.77% - 05/06/2025**</t>
  </si>
  <si>
    <t>INE020B08ED9</t>
  </si>
  <si>
    <t>REC LTD - 7.56% - 30/06/2026**</t>
  </si>
  <si>
    <t>INE020B08EI8</t>
  </si>
  <si>
    <t>REC LTD - 7.51% - 31/07/2026**</t>
  </si>
  <si>
    <t>INE556F08KH1</t>
  </si>
  <si>
    <t>Small Industries Development Bank of India - 7.43% - 31/08/2026**</t>
  </si>
  <si>
    <t>INE134E08LP1</t>
  </si>
  <si>
    <t>Power Finance Corporation Ltd - 7.13% - 15/07/2026**</t>
  </si>
  <si>
    <t>INE115A07PI6</t>
  </si>
  <si>
    <t>LIC Housing Finance Ltd - 6.17% - 03/09/2026**</t>
  </si>
  <si>
    <t>INE477A07373</t>
  </si>
  <si>
    <t>Can Fin Homes Ltd - 8.45% - 27/05/2026**</t>
  </si>
  <si>
    <t>(b) Privately Placed / Unlisted</t>
  </si>
  <si>
    <t>(c) Govt Security</t>
  </si>
  <si>
    <t>IN0020240019</t>
  </si>
  <si>
    <t>7.10% Central Government Securities 08/04/2034</t>
  </si>
  <si>
    <t>Sovereign</t>
  </si>
  <si>
    <t>IN0020230101</t>
  </si>
  <si>
    <t>7.37% Government Securities-23/10/2028</t>
  </si>
  <si>
    <t>IN0020220037</t>
  </si>
  <si>
    <t>7.38% Central Government Securities 20/06/2027</t>
  </si>
  <si>
    <t>IN0020230135</t>
  </si>
  <si>
    <t>7.32% Government Securities-13/11/2030</t>
  </si>
  <si>
    <t>IN0020230077</t>
  </si>
  <si>
    <t>7.18%  Government Securities - 24/07/2037</t>
  </si>
  <si>
    <t>IN3120230484</t>
  </si>
  <si>
    <t>7.44% Tamil Nadu State Government Securities -20/03/2034</t>
  </si>
  <si>
    <t>(d) Securitized Debt Instruments</t>
  </si>
  <si>
    <t>Total for Debt Instruments</t>
  </si>
  <si>
    <t>C) Money Market Instruments</t>
  </si>
  <si>
    <t>(a) Certificate of Deposits</t>
  </si>
  <si>
    <t>(b) Commercial Papers</t>
  </si>
  <si>
    <t>(c) Treasury Bills</t>
  </si>
  <si>
    <t>(d) ReverseRepo / TREPS</t>
  </si>
  <si>
    <t>TREPS</t>
  </si>
  <si>
    <t>Total for Money Market Instruments</t>
  </si>
  <si>
    <t>D) Mutual Fund Units</t>
  </si>
  <si>
    <t>(a) Investment in Mutual Fund Units</t>
  </si>
  <si>
    <t>(b) Corporate Debt Market Development Fund</t>
  </si>
  <si>
    <t>INF0RQ622028</t>
  </si>
  <si>
    <t>Corporate Debt Market Development Fund - Class A2</t>
  </si>
  <si>
    <t>E) Others</t>
  </si>
  <si>
    <t>(a) Deposits with Commercial Banks</t>
  </si>
  <si>
    <t>(b) Share Application Money pending Allotment</t>
  </si>
  <si>
    <t>Cash and Other Net Current Assets^</t>
  </si>
  <si>
    <t>Grand Total</t>
  </si>
  <si>
    <t>**Non Traded Securities - Wherever applicable</t>
  </si>
  <si>
    <t>^ Net current assets includes interest accrued on fixed income securities - Wherever applicable</t>
  </si>
  <si>
    <t># percentage to NAV of security is less than 0.01% - Wherever applicable</t>
  </si>
  <si>
    <t>Notes</t>
  </si>
  <si>
    <t>a) Total securities classified as below investment grade or default provided for and its percentage to NAV</t>
  </si>
  <si>
    <t>Refer below point i)</t>
  </si>
  <si>
    <t>b) Total value and percentage of illiquid equity shares</t>
  </si>
  <si>
    <t>Nil</t>
  </si>
  <si>
    <t>c) NAV  per  unit (Rupees per unit)</t>
  </si>
  <si>
    <t>At the beginning</t>
  </si>
  <si>
    <t>At the end</t>
  </si>
  <si>
    <t>Option</t>
  </si>
  <si>
    <t>Direct Plan - Growth</t>
  </si>
  <si>
    <t>Direct Plan - Monthly IDCW</t>
  </si>
  <si>
    <t>Direct Plan - Quarterly IDCW</t>
  </si>
  <si>
    <t>Direct Plan - Halfyearly IDCW</t>
  </si>
  <si>
    <t>Direct Plan - Annual IDCW</t>
  </si>
  <si>
    <t>Regular Plan - Growth</t>
  </si>
  <si>
    <t>Regular Plan - Bonus</t>
  </si>
  <si>
    <t>Regular Plan - Monthly IDCW</t>
  </si>
  <si>
    <t>Regular Plan - Quarterly IDCW</t>
  </si>
  <si>
    <t>Regular Plan - Halfyearly IDCW</t>
  </si>
  <si>
    <t>Regular Plan - Annual IDCW</t>
  </si>
  <si>
    <t>d) IDCW declared during the period (Rupees per unit)</t>
  </si>
  <si>
    <t>Individual &amp; HUF</t>
  </si>
  <si>
    <t>Others</t>
  </si>
  <si>
    <t>-</t>
  </si>
  <si>
    <t>e) Bonus declared during the period (Rupees per unit)</t>
  </si>
  <si>
    <t>f) Total outstanding exposure in derivative instruments at the end of the period</t>
  </si>
  <si>
    <t>g) Total investments in foreign securities /ADR'S/GDR'S at the end of the period</t>
  </si>
  <si>
    <t>h) Repo in corporate debt</t>
  </si>
  <si>
    <t>Portfolio Information</t>
  </si>
  <si>
    <t>Scheme Name :</t>
  </si>
  <si>
    <t>Description (if any)</t>
  </si>
  <si>
    <t>Annualised Portfolio YTM %* :</t>
  </si>
  <si>
    <t>Macaulay Duration (years)</t>
  </si>
  <si>
    <t>Average Maturity  (years)</t>
  </si>
  <si>
    <t xml:space="preserve">As on (Date) </t>
  </si>
  <si>
    <t>28-Feb-2025</t>
  </si>
  <si>
    <t>* in case of semi annual YTM,  it will be annualised </t>
  </si>
  <si>
    <t>i) Exposure to securities classified as below investment grade or default as on 28-Feb-2025:-</t>
  </si>
  <si>
    <t>ISIN</t>
  </si>
  <si>
    <t>NAME OF THE SECURITY</t>
  </si>
  <si>
    <t>VALUE OF THE SECURITY CONSIDERED UNDER NET RECEIVABLES</t>
  </si>
  <si>
    <t>% TO AUM</t>
  </si>
  <si>
    <t>INE202B07IJ3</t>
  </si>
  <si>
    <t>9.05% Dewan Housing Finance Corporation Ltd-NCD-09/09/2019</t>
  </si>
  <si>
    <t>INE202B07IK1</t>
  </si>
  <si>
    <t>Dewan Housing Finance Corporation Ltd-9.10%-09/09/2019</t>
  </si>
  <si>
    <t>INE202B07654</t>
  </si>
  <si>
    <t>11.55%_Prev 11.45%-Dewan Housing Finance Corp Ltd-12/09/2019  ##</t>
  </si>
  <si>
    <t>INE202B07HQ0</t>
  </si>
  <si>
    <t>9.10%-Dewan Housing Finance Corporation Ltd-16/08/2019 ##</t>
  </si>
  <si>
    <t>TOTAL AMOUNT INCLUDING INTEREST DUE TO AND RECOVERED BY THE SCHEME</t>
  </si>
  <si>
    <t>TOTAL AMOUNT DUE</t>
  </si>
  <si>
    <t>Amount Recovered 30th Sep 2021 (Rs. In Lacs)</t>
  </si>
  <si>
    <t>Further amount received on  31-Aug-2024   (Rs. In Lacs)</t>
  </si>
  <si>
    <t xml:space="preserve">Total settlement till date  ( Rs . In Lacs ) </t>
  </si>
  <si>
    <t>PRINCIPAL (Rs. in Lacs)</t>
  </si>
  <si>
    <t>Interest Accrued till 3rd June 2019
(Rs. in Lacs)</t>
  </si>
  <si>
    <t>Interest not accrued due to category by rating agency as default till maturity (Rs. in Lacs)</t>
  </si>
  <si>
    <t>Total
(Rs. in Lacs)</t>
  </si>
  <si>
    <t>11.55% Prev 11.45%-Dewan Housing Finance Corp Ltd-12/09/2019  ##</t>
  </si>
  <si>
    <t>## Sundaram Short Term Credit Risk Fund has been merged with Sundaram Short Term Debt Fund on 29th Dec 2020. Hence, the above Securities defaulted prior to the merger date have been moved to the Target scheme. Further with effect from 31st Dec 2021, Sundaram Short Term Debt Fund got merged into Principal Short Term Debt Fund and renamed as Sundaram Short Duration Fund.</t>
  </si>
  <si>
    <t>For Further details please refer the below Links for Rationale</t>
  </si>
  <si>
    <t>https://www.sundarammutual.com/pdf2/2021/Rationale_for_Valuation/DHFL_Valuation_impact_22_Sep_2021.pdf</t>
  </si>
  <si>
    <t>https://www.sundarammutual.com/pdf2/2021/Rationale_for_Valuation/Update_on_DHFL_Recovery_30_sep_2021.pdf</t>
  </si>
  <si>
    <t>https://www.sundarammutual.com/pdf2/2024/Rationale_for_Valuation/Update_on_DHFL_Recovery_31_Aug_2024_V1.pdf</t>
  </si>
  <si>
    <t>Scheme Riskometer :</t>
  </si>
  <si>
    <t>Tier I Benchmark Riskometer :</t>
  </si>
  <si>
    <t>Tier II Benchmark Riskometer :</t>
  </si>
  <si>
    <t xml:space="preserve">               Nifty Short Duration Debt Index A-II</t>
  </si>
  <si>
    <t xml:space="preserve">                NIFTY Short Duration Debt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</si>
</sst>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_(* \(#,##0.00\);_(* &quot;-&quot;??_);_(@_)"/>
    <numFmt numFmtId="164" formatCode="[$-1014009]###0.00;\(###0.00\)"/>
    <numFmt numFmtId="165" formatCode="[$-1014009]###0.00%;\(###0.00%\)"/>
    <numFmt numFmtId="166" formatCode="[$-1014009]General"/>
    <numFmt numFmtId="167" formatCode="[$-1014009]###0;\(###0\)"/>
    <numFmt numFmtId="168" formatCode="[$-1014009]###0.0000;\(###0.0000\)"/>
    <numFmt numFmtId="169" formatCode="[$-1014009]#,##0.00\ %;\(#,##0.00\)"/>
    <numFmt numFmtId="170" formatCode="dd\-mmm\-yyyy"/>
    <numFmt numFmtId="171" formatCode="[$-1014009]#.0000"/>
    <numFmt numFmtId="172" formatCode="[$-1014009]#,##0.000000;\-#,##0.000000"/>
    <numFmt numFmtId="173" formatCode="[$-1014009]#,##0.00;\(#,##0.00\)"/>
    <numFmt numFmtId="174" formatCode="[$-1014009]#,##0;\(#,##0\)"/>
  </numFmts>
  <fonts count="16" x14ac:knownFonts="1">
    <font>
      <sz val="10"/>
      <name val="Arial"/>
      <charset val="1"/>
    </font>
    <font>
      <sz val="11"/>
      <color theme="1"/>
      <name val="Aptos Narrow"/>
      <family val="2"/>
      <scheme val="minor"/>
    </font>
    <font>
      <b/>
      <sz val="11"/>
      <color indexed="8"/>
      <name val="Calibri"/>
      <family val="2"/>
    </font>
    <font>
      <sz val="10"/>
      <name val="Arial"/>
      <family val="2"/>
    </font>
    <font>
      <sz val="10"/>
      <color indexed="8"/>
      <name val="Calibri"/>
      <family val="2"/>
    </font>
    <font>
      <b/>
      <sz val="10"/>
      <color indexed="8"/>
      <name val="Calibri"/>
      <family val="2"/>
    </font>
    <font>
      <b/>
      <i/>
      <sz val="10"/>
      <color indexed="8"/>
      <name val="Calibri"/>
      <family val="2"/>
    </font>
    <font>
      <sz val="10"/>
      <name val="Calibri"/>
      <family val="2"/>
    </font>
    <font>
      <b/>
      <sz val="9"/>
      <color indexed="8"/>
      <name val="Calibri"/>
      <family val="2"/>
    </font>
    <font>
      <b/>
      <sz val="10"/>
      <name val="Calibri"/>
      <family val="2"/>
    </font>
    <font>
      <b/>
      <sz val="10"/>
      <name val="Aptos Narrow"/>
      <family val="2"/>
      <scheme val="minor"/>
    </font>
    <font>
      <b/>
      <sz val="10"/>
      <color theme="1"/>
      <name val="Aptos Narrow"/>
      <family val="2"/>
      <scheme val="minor"/>
    </font>
    <font>
      <sz val="10"/>
      <color theme="1"/>
      <name val="Aptos Narrow"/>
      <family val="2"/>
      <scheme val="minor"/>
    </font>
    <font>
      <sz val="11"/>
      <color indexed="8"/>
      <name val="Calibri"/>
      <family val="2"/>
    </font>
    <font>
      <u/>
      <sz val="10"/>
      <color theme="10"/>
      <name val="Arial"/>
      <family val="2"/>
    </font>
    <font>
      <b/>
      <sz val="10"/>
      <name val="Arial"/>
      <family val="2"/>
    </font>
  </fonts>
  <fills count="2">
    <fill>
      <patternFill patternType="none"/>
    </fill>
    <fill>
      <patternFill patternType="gray125"/>
    </fill>
  </fills>
  <borders count="15">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bottom style="thin">
        <color indexed="8"/>
      </bottom>
      <diagonal/>
    </border>
    <border>
      <left style="thin">
        <color indexed="8"/>
      </left>
      <right/>
      <top/>
      <bottom style="thin">
        <color indexed="8"/>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alignment wrapText="1"/>
    </xf>
    <xf numFmtId="43" fontId="3" fillId="0" borderId="0" applyFont="0" applyFill="0" applyBorder="0" applyAlignment="0" applyProtection="0"/>
    <xf numFmtId="0" fontId="3" fillId="0" borderId="0">
      <alignment wrapText="1"/>
    </xf>
    <xf numFmtId="0" fontId="1" fillId="0" borderId="0"/>
    <xf numFmtId="43" fontId="3" fillId="0" borderId="0" applyFont="0" applyFill="0" applyBorder="0" applyAlignment="0" applyProtection="0"/>
    <xf numFmtId="9" fontId="13" fillId="0" borderId="0" applyFont="0" applyFill="0" applyBorder="0" applyAlignment="0" applyProtection="0"/>
    <xf numFmtId="0" fontId="14" fillId="0" borderId="0" applyNumberFormat="0" applyFill="0" applyBorder="0" applyAlignment="0" applyProtection="0">
      <alignment wrapText="1"/>
    </xf>
  </cellStyleXfs>
  <cellXfs count="105">
    <xf numFmtId="0" fontId="0" fillId="0" borderId="0" xfId="0">
      <alignment wrapText="1"/>
    </xf>
    <xf numFmtId="0" fontId="2" fillId="0" borderId="1" xfId="0" applyFont="1" applyBorder="1" applyAlignment="1">
      <alignment horizontal="center" vertical="center" wrapText="1" readingOrder="1"/>
    </xf>
    <xf numFmtId="0" fontId="2" fillId="0" borderId="1" xfId="0" applyFont="1" applyBorder="1" applyAlignment="1">
      <alignment horizontal="center" vertical="top" wrapText="1" readingOrder="1"/>
    </xf>
    <xf numFmtId="43" fontId="2" fillId="0" borderId="1" xfId="1" applyFont="1" applyFill="1" applyBorder="1" applyAlignment="1">
      <alignment horizontal="center" vertical="center" wrapText="1" readingOrder="1"/>
    </xf>
    <xf numFmtId="0" fontId="0" fillId="0" borderId="0" xfId="0" applyAlignment="1">
      <alignment horizontal="center" wrapText="1"/>
    </xf>
    <xf numFmtId="0" fontId="4" fillId="0" borderId="2" xfId="0" applyFont="1" applyBorder="1" applyAlignment="1">
      <alignment horizontal="right" vertical="top" wrapText="1" readingOrder="1"/>
    </xf>
    <xf numFmtId="0" fontId="5" fillId="0" borderId="2" xfId="0" applyFont="1" applyBorder="1" applyAlignment="1">
      <alignment horizontal="left" vertical="center" wrapText="1" readingOrder="1"/>
    </xf>
    <xf numFmtId="0" fontId="4" fillId="0" borderId="3" xfId="0" applyFont="1" applyBorder="1" applyAlignment="1">
      <alignment horizontal="right" vertical="top" wrapText="1" readingOrder="1"/>
    </xf>
    <xf numFmtId="164" fontId="4" fillId="0" borderId="4" xfId="0" applyNumberFormat="1" applyFont="1" applyBorder="1" applyAlignment="1">
      <alignment horizontal="right" vertical="center" wrapText="1" readingOrder="1"/>
    </xf>
    <xf numFmtId="0" fontId="4" fillId="0" borderId="5" xfId="0" applyFont="1" applyBorder="1" applyAlignment="1">
      <alignment horizontal="right" vertical="top" wrapText="1" readingOrder="1"/>
    </xf>
    <xf numFmtId="0" fontId="5" fillId="0" borderId="5" xfId="0" applyFont="1" applyBorder="1" applyAlignment="1">
      <alignment horizontal="left" vertical="center" wrapText="1" readingOrder="1"/>
    </xf>
    <xf numFmtId="0" fontId="4" fillId="0" borderId="6" xfId="0" applyFont="1" applyBorder="1" applyAlignment="1">
      <alignment horizontal="right" vertical="top" wrapText="1" readingOrder="1"/>
    </xf>
    <xf numFmtId="0" fontId="5" fillId="0" borderId="5" xfId="0" applyFont="1" applyBorder="1" applyAlignment="1">
      <alignment horizontal="right" vertical="center" wrapText="1" readingOrder="1"/>
    </xf>
    <xf numFmtId="165" fontId="5" fillId="0" borderId="6" xfId="0" applyNumberFormat="1" applyFont="1" applyBorder="1" applyAlignment="1">
      <alignment horizontal="right" vertical="center" wrapText="1" readingOrder="1"/>
    </xf>
    <xf numFmtId="0" fontId="6" fillId="0" borderId="5" xfId="0" applyFont="1" applyBorder="1" applyAlignment="1">
      <alignment horizontal="left" vertical="center" wrapText="1" readingOrder="1"/>
    </xf>
    <xf numFmtId="0" fontId="6" fillId="0" borderId="5" xfId="0" applyFont="1" applyBorder="1" applyAlignment="1">
      <alignment horizontal="right" vertical="center" wrapText="1" readingOrder="1"/>
    </xf>
    <xf numFmtId="0" fontId="6" fillId="0" borderId="6" xfId="0" applyFont="1" applyBorder="1" applyAlignment="1">
      <alignment horizontal="right" vertical="center" wrapText="1" readingOrder="1"/>
    </xf>
    <xf numFmtId="164" fontId="5" fillId="0" borderId="5" xfId="0" applyNumberFormat="1" applyFont="1" applyBorder="1" applyAlignment="1">
      <alignment horizontal="right" vertical="center" wrapText="1" readingOrder="1"/>
    </xf>
    <xf numFmtId="166" fontId="4" fillId="0" borderId="5" xfId="0" applyNumberFormat="1" applyFont="1" applyBorder="1" applyAlignment="1">
      <alignment horizontal="right" vertical="center" wrapText="1" readingOrder="1"/>
    </xf>
    <xf numFmtId="0" fontId="4" fillId="0" borderId="5" xfId="0" applyFont="1" applyBorder="1" applyAlignment="1">
      <alignment horizontal="left" vertical="center" wrapText="1" readingOrder="1"/>
    </xf>
    <xf numFmtId="167" fontId="4" fillId="0" borderId="5" xfId="0" applyNumberFormat="1" applyFont="1" applyBorder="1" applyAlignment="1">
      <alignment horizontal="right" vertical="center" wrapText="1" readingOrder="1"/>
    </xf>
    <xf numFmtId="164" fontId="4" fillId="0" borderId="5" xfId="0" applyNumberFormat="1" applyFont="1" applyBorder="1" applyAlignment="1">
      <alignment horizontal="right" vertical="center" wrapText="1" readingOrder="1"/>
    </xf>
    <xf numFmtId="165" fontId="4" fillId="0" borderId="6" xfId="0" applyNumberFormat="1" applyFont="1" applyBorder="1" applyAlignment="1">
      <alignment horizontal="right" vertical="center" wrapText="1" readingOrder="1"/>
    </xf>
    <xf numFmtId="0" fontId="4" fillId="0" borderId="5" xfId="0" applyFont="1" applyBorder="1" applyAlignment="1">
      <alignment horizontal="right" vertical="center" wrapText="1" readingOrder="1"/>
    </xf>
    <xf numFmtId="164" fontId="4" fillId="0" borderId="7" xfId="0" applyNumberFormat="1" applyFont="1" applyBorder="1" applyAlignment="1">
      <alignment horizontal="right" vertical="center" wrapText="1" readingOrder="1"/>
    </xf>
    <xf numFmtId="0" fontId="3" fillId="0" borderId="0" xfId="2">
      <alignment wrapText="1"/>
    </xf>
    <xf numFmtId="0" fontId="7" fillId="0" borderId="0" xfId="0" applyFont="1">
      <alignment wrapText="1"/>
    </xf>
    <xf numFmtId="168" fontId="4" fillId="0" borderId="5" xfId="0" applyNumberFormat="1" applyFont="1" applyBorder="1" applyAlignment="1">
      <alignment horizontal="right" vertical="center" wrapText="1" readingOrder="1"/>
    </xf>
    <xf numFmtId="165" fontId="4" fillId="0" borderId="5" xfId="0" applyNumberFormat="1" applyFont="1" applyBorder="1" applyAlignment="1">
      <alignment horizontal="right" vertical="center" wrapText="1" readingOrder="1"/>
    </xf>
    <xf numFmtId="165" fontId="5" fillId="0" borderId="5" xfId="0" applyNumberFormat="1" applyFont="1" applyBorder="1" applyAlignment="1">
      <alignment horizontal="right" vertical="center" wrapText="1" readingOrder="1"/>
    </xf>
    <xf numFmtId="169" fontId="5" fillId="0" borderId="6" xfId="0" applyNumberFormat="1" applyFont="1" applyBorder="1" applyAlignment="1">
      <alignment horizontal="right" vertical="center" wrapText="1" readingOrder="1"/>
    </xf>
    <xf numFmtId="0" fontId="6" fillId="0" borderId="8" xfId="0" applyFont="1" applyBorder="1" applyAlignment="1">
      <alignment horizontal="left" vertical="center" wrapText="1" readingOrder="1"/>
    </xf>
    <xf numFmtId="0" fontId="6" fillId="0" borderId="8" xfId="0" applyFont="1" applyBorder="1" applyAlignment="1">
      <alignment horizontal="right" vertical="center" wrapText="1" readingOrder="1"/>
    </xf>
    <xf numFmtId="0" fontId="6" fillId="0" borderId="0" xfId="0" applyFont="1" applyAlignment="1">
      <alignment horizontal="left" vertical="center" wrapText="1" readingOrder="1"/>
    </xf>
    <xf numFmtId="0" fontId="4" fillId="0" borderId="0" xfId="0" applyFont="1" applyAlignment="1">
      <alignment horizontal="left" vertical="center" wrapText="1" readingOrder="1"/>
    </xf>
    <xf numFmtId="0" fontId="6" fillId="0" borderId="0" xfId="0" applyFont="1" applyAlignment="1">
      <alignment horizontal="right" vertical="center" wrapText="1" readingOrder="1"/>
    </xf>
    <xf numFmtId="0" fontId="5" fillId="0" borderId="6" xfId="0" applyFont="1" applyBorder="1" applyAlignment="1">
      <alignment horizontal="left" vertical="center" wrapText="1" readingOrder="1"/>
    </xf>
    <xf numFmtId="0" fontId="5" fillId="0" borderId="9" xfId="0" applyFont="1" applyBorder="1" applyAlignment="1">
      <alignment horizontal="left" vertical="center" wrapText="1" readingOrder="1"/>
    </xf>
    <xf numFmtId="0" fontId="5" fillId="0" borderId="10" xfId="0" applyFont="1" applyBorder="1" applyAlignment="1">
      <alignment horizontal="left" vertical="center" wrapText="1" readingOrder="1"/>
    </xf>
    <xf numFmtId="0" fontId="6" fillId="0" borderId="11" xfId="0" applyFont="1" applyBorder="1" applyAlignment="1">
      <alignment horizontal="right" vertical="center" wrapText="1" readingOrder="1"/>
    </xf>
    <xf numFmtId="0" fontId="4" fillId="0" borderId="6" xfId="0" applyFont="1" applyBorder="1" applyAlignment="1">
      <alignment horizontal="left" vertical="center" wrapText="1" readingOrder="1"/>
    </xf>
    <xf numFmtId="0" fontId="4" fillId="0" borderId="10" xfId="0" applyFont="1" applyBorder="1" applyAlignment="1">
      <alignment horizontal="left" vertical="center" wrapText="1" readingOrder="1"/>
    </xf>
    <xf numFmtId="0" fontId="4" fillId="0" borderId="0" xfId="0" applyFont="1" applyAlignment="1">
      <alignment horizontal="right" vertical="top" wrapText="1" readingOrder="1"/>
    </xf>
    <xf numFmtId="0" fontId="5" fillId="0" borderId="5" xfId="0" applyFont="1" applyBorder="1" applyAlignment="1">
      <alignment horizontal="right" vertical="top" wrapText="1" readingOrder="1"/>
    </xf>
    <xf numFmtId="0" fontId="5" fillId="0" borderId="5" xfId="0" applyFont="1" applyBorder="1" applyAlignment="1">
      <alignment horizontal="left" vertical="top" wrapText="1" readingOrder="1"/>
    </xf>
    <xf numFmtId="170" fontId="5" fillId="0" borderId="5" xfId="0" applyNumberFormat="1" applyFont="1" applyBorder="1" applyAlignment="1">
      <alignment horizontal="right" vertical="top" wrapText="1" readingOrder="1"/>
    </xf>
    <xf numFmtId="171" fontId="4" fillId="0" borderId="5" xfId="0" applyNumberFormat="1" applyFont="1" applyBorder="1" applyAlignment="1">
      <alignment horizontal="right" vertical="center" wrapText="1" readingOrder="1"/>
    </xf>
    <xf numFmtId="0" fontId="4" fillId="0" borderId="0" xfId="0" applyFont="1" applyAlignment="1">
      <alignment horizontal="left" vertical="center" wrapText="1" readingOrder="1"/>
    </xf>
    <xf numFmtId="0" fontId="4" fillId="0" borderId="0" xfId="0" applyFont="1" applyAlignment="1">
      <alignment horizontal="right" vertical="center" wrapText="1" readingOrder="1"/>
    </xf>
    <xf numFmtId="0" fontId="8" fillId="0" borderId="5" xfId="0" applyFont="1" applyBorder="1" applyAlignment="1">
      <alignment horizontal="left" vertical="center" wrapText="1" readingOrder="1"/>
    </xf>
    <xf numFmtId="0" fontId="8" fillId="0" borderId="5" xfId="0" applyFont="1" applyBorder="1" applyAlignment="1">
      <alignment horizontal="right" vertical="center" wrapText="1" readingOrder="1"/>
    </xf>
    <xf numFmtId="172" fontId="4" fillId="0" borderId="5" xfId="0" applyNumberFormat="1" applyFont="1" applyBorder="1" applyAlignment="1">
      <alignment horizontal="right" vertical="center" wrapText="1" readingOrder="1"/>
    </xf>
    <xf numFmtId="0" fontId="0" fillId="0" borderId="0" xfId="0" applyAlignment="1">
      <alignment horizontal="center" vertical="top" readingOrder="1"/>
    </xf>
    <xf numFmtId="0" fontId="7" fillId="0" borderId="0" xfId="0" applyFont="1" applyAlignment="1">
      <alignment vertical="center" wrapText="1"/>
    </xf>
    <xf numFmtId="0" fontId="0" fillId="0" borderId="0" xfId="0" applyAlignment="1">
      <alignment horizontal="center" vertical="center" wrapText="1"/>
    </xf>
    <xf numFmtId="0" fontId="0" fillId="0" borderId="0" xfId="0" applyAlignment="1">
      <alignment vertical="center" wrapText="1"/>
    </xf>
    <xf numFmtId="0" fontId="4" fillId="0" borderId="11" xfId="0" applyFont="1" applyBorder="1" applyAlignment="1">
      <alignment horizontal="right" vertical="top" wrapText="1" readingOrder="1"/>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5" fillId="0" borderId="7" xfId="0" applyFont="1" applyBorder="1" applyAlignment="1">
      <alignment horizontal="center" vertical="center" wrapText="1" readingOrder="1"/>
    </xf>
    <xf numFmtId="0" fontId="9" fillId="0" borderId="7" xfId="0" applyFont="1" applyBorder="1" applyAlignment="1">
      <alignment horizontal="center" vertical="center" wrapText="1"/>
    </xf>
    <xf numFmtId="0" fontId="4" fillId="0" borderId="7" xfId="0" applyFont="1" applyBorder="1" applyAlignment="1">
      <alignment horizontal="left" vertical="center" wrapText="1" readingOrder="1"/>
    </xf>
    <xf numFmtId="0" fontId="7" fillId="0" borderId="7" xfId="0" applyFont="1" applyBorder="1" applyAlignment="1">
      <alignment vertical="center" wrapText="1"/>
    </xf>
    <xf numFmtId="0" fontId="7" fillId="0" borderId="7" xfId="0" applyFont="1" applyBorder="1" applyAlignment="1">
      <alignment horizontal="justify" vertical="center" wrapText="1"/>
    </xf>
    <xf numFmtId="173" fontId="5" fillId="0" borderId="5" xfId="0" applyNumberFormat="1" applyFont="1" applyBorder="1" applyAlignment="1">
      <alignment horizontal="left" vertical="center" wrapText="1" readingOrder="1"/>
    </xf>
    <xf numFmtId="174" fontId="5" fillId="0" borderId="5" xfId="0" quotePrefix="1" applyNumberFormat="1" applyFont="1" applyBorder="1" applyAlignment="1">
      <alignment horizontal="left" vertical="center" wrapText="1" readingOrder="1"/>
    </xf>
    <xf numFmtId="0" fontId="4" fillId="0" borderId="12" xfId="0" applyFont="1" applyBorder="1" applyAlignment="1">
      <alignment horizontal="left" vertical="center" wrapText="1" readingOrder="1"/>
    </xf>
    <xf numFmtId="0" fontId="4" fillId="0" borderId="13" xfId="0" applyFont="1" applyBorder="1" applyAlignment="1">
      <alignment horizontal="left" vertical="center" wrapText="1" readingOrder="1"/>
    </xf>
    <xf numFmtId="0" fontId="4" fillId="0" borderId="14" xfId="0" applyFont="1" applyBorder="1" applyAlignment="1">
      <alignment horizontal="left" vertical="center" wrapText="1" readingOrder="1"/>
    </xf>
    <xf numFmtId="0" fontId="10" fillId="0" borderId="0" xfId="0" applyFont="1" applyAlignment="1">
      <alignment horizontal="left" vertical="top" readingOrder="1"/>
    </xf>
    <xf numFmtId="0" fontId="10" fillId="0" borderId="0" xfId="0" applyFont="1" applyAlignment="1">
      <alignment horizontal="left" vertical="top" readingOrder="1"/>
    </xf>
    <xf numFmtId="0" fontId="11" fillId="0" borderId="7" xfId="3" applyFont="1" applyBorder="1" applyAlignment="1">
      <alignment horizontal="center"/>
    </xf>
    <xf numFmtId="0" fontId="11" fillId="0" borderId="12" xfId="3" applyFont="1" applyBorder="1" applyAlignment="1">
      <alignment horizontal="center" wrapText="1"/>
    </xf>
    <xf numFmtId="0" fontId="11" fillId="0" borderId="13" xfId="3" applyFont="1" applyBorder="1" applyAlignment="1">
      <alignment horizontal="center" wrapText="1"/>
    </xf>
    <xf numFmtId="0" fontId="11" fillId="0" borderId="14" xfId="3" applyFont="1" applyBorder="1" applyAlignment="1">
      <alignment horizontal="center" wrapText="1"/>
    </xf>
    <xf numFmtId="0" fontId="11" fillId="0" borderId="12" xfId="3" applyFont="1" applyBorder="1" applyAlignment="1">
      <alignment horizontal="center"/>
    </xf>
    <xf numFmtId="0" fontId="11" fillId="0" borderId="14" xfId="3" applyFont="1" applyBorder="1" applyAlignment="1">
      <alignment horizontal="center"/>
    </xf>
    <xf numFmtId="0" fontId="12" fillId="0" borderId="7" xfId="3" applyFont="1" applyBorder="1"/>
    <xf numFmtId="0" fontId="12" fillId="0" borderId="7" xfId="3" applyFont="1" applyBorder="1" applyAlignment="1">
      <alignment wrapText="1"/>
    </xf>
    <xf numFmtId="43" fontId="12" fillId="0" borderId="12" xfId="4" applyFont="1" applyFill="1" applyBorder="1" applyAlignment="1">
      <alignment horizontal="center"/>
    </xf>
    <xf numFmtId="43" fontId="12" fillId="0" borderId="13" xfId="4" applyFont="1" applyFill="1" applyBorder="1" applyAlignment="1">
      <alignment horizontal="center"/>
    </xf>
    <xf numFmtId="43" fontId="12" fillId="0" borderId="14" xfId="4" applyFont="1" applyFill="1" applyBorder="1" applyAlignment="1">
      <alignment horizontal="center"/>
    </xf>
    <xf numFmtId="43" fontId="12" fillId="0" borderId="7" xfId="4" applyFont="1" applyFill="1" applyBorder="1" applyAlignment="1">
      <alignment horizontal="center"/>
    </xf>
    <xf numFmtId="0" fontId="12" fillId="0" borderId="0" xfId="3" applyFont="1"/>
    <xf numFmtId="0" fontId="12" fillId="0" borderId="0" xfId="3" applyFont="1" applyAlignment="1">
      <alignment horizontal="center"/>
    </xf>
    <xf numFmtId="0" fontId="11" fillId="0" borderId="0" xfId="3" applyFont="1" applyAlignment="1">
      <alignment horizontal="center"/>
    </xf>
    <xf numFmtId="0" fontId="11" fillId="0" borderId="7" xfId="3" applyFont="1" applyBorder="1" applyAlignment="1">
      <alignment horizontal="center" vertical="center"/>
    </xf>
    <xf numFmtId="0" fontId="11" fillId="0" borderId="7" xfId="3" applyFont="1" applyBorder="1" applyAlignment="1">
      <alignment horizontal="center" vertical="center" wrapText="1"/>
    </xf>
    <xf numFmtId="0" fontId="11" fillId="0" borderId="7" xfId="3" applyFont="1" applyBorder="1" applyAlignment="1">
      <alignment horizontal="center" vertical="center" wrapText="1"/>
    </xf>
    <xf numFmtId="4" fontId="12" fillId="0" borderId="7" xfId="3" applyNumberFormat="1" applyFont="1" applyBorder="1"/>
    <xf numFmtId="43" fontId="12" fillId="0" borderId="7" xfId="4" applyFont="1" applyFill="1" applyBorder="1"/>
    <xf numFmtId="43" fontId="12" fillId="0" borderId="7" xfId="3" applyNumberFormat="1" applyFont="1" applyBorder="1"/>
    <xf numFmtId="4" fontId="12" fillId="0" borderId="7" xfId="5" applyNumberFormat="1" applyFont="1" applyFill="1" applyBorder="1"/>
    <xf numFmtId="0" fontId="12" fillId="0" borderId="0" xfId="3" applyFont="1" applyAlignment="1">
      <alignment wrapText="1"/>
    </xf>
    <xf numFmtId="4" fontId="12" fillId="0" borderId="0" xfId="3" applyNumberFormat="1" applyFont="1"/>
    <xf numFmtId="43" fontId="12" fillId="0" borderId="0" xfId="4" applyFont="1" applyFill="1" applyBorder="1"/>
    <xf numFmtId="43" fontId="12" fillId="0" borderId="0" xfId="3" applyNumberFormat="1" applyFont="1"/>
    <xf numFmtId="4" fontId="12" fillId="0" borderId="0" xfId="5" applyNumberFormat="1" applyFont="1" applyFill="1" applyBorder="1"/>
    <xf numFmtId="0" fontId="12" fillId="0" borderId="0" xfId="3" applyFont="1" applyAlignment="1">
      <alignment horizontal="left" vertical="center" wrapText="1"/>
    </xf>
    <xf numFmtId="0" fontId="10" fillId="0" borderId="0" xfId="0" applyFont="1" applyAlignment="1"/>
    <xf numFmtId="0" fontId="14" fillId="0" borderId="0" xfId="6" applyFill="1" applyAlignment="1"/>
    <xf numFmtId="0" fontId="15" fillId="0" borderId="0" xfId="0" applyFont="1">
      <alignment wrapText="1"/>
    </xf>
    <xf numFmtId="0" fontId="15" fillId="0" borderId="0" xfId="0" applyFont="1" applyAlignment="1"/>
    <xf numFmtId="0" fontId="0" fillId="0" borderId="0" xfId="0" applyAlignment="1"/>
  </cellXfs>
  <cellStyles count="7">
    <cellStyle name="Comma 2" xfId="4" xr:uid="{9513C1BF-F1DF-4523-B659-FF952DF99793}"/>
    <cellStyle name="Comma 3" xfId="1" xr:uid="{7B0294E5-679F-45E5-A86B-DF7D36F62C34}"/>
    <cellStyle name="Hyperlink 2" xfId="6" xr:uid="{2A79F018-DA28-408C-B3C1-24EFE2A889A2}"/>
    <cellStyle name="Normal" xfId="0" builtinId="0"/>
    <cellStyle name="Normal 2 2 2" xfId="3" xr:uid="{29D78A2A-B416-49C8-849E-BB1634D98C26}"/>
    <cellStyle name="Normal 3" xfId="2" xr:uid="{A491CDD8-4E27-473A-A275-1D1536E2F20F}"/>
    <cellStyle name="Percent 2" xfId="5" xr:uid="{2DEA1568-672E-4895-A8F0-7E078A17387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171</xdr:row>
      <xdr:rowOff>0</xdr:rowOff>
    </xdr:from>
    <xdr:to>
      <xdr:col>2</xdr:col>
      <xdr:colOff>1751773</xdr:colOff>
      <xdr:row>172</xdr:row>
      <xdr:rowOff>27375</xdr:rowOff>
    </xdr:to>
    <xdr:pic>
      <xdr:nvPicPr>
        <xdr:cNvPr id="2" name="Picture 1">
          <a:extLst>
            <a:ext uri="{FF2B5EF4-FFF2-40B4-BE49-F238E27FC236}">
              <a16:creationId xmlns:a16="http://schemas.microsoft.com/office/drawing/2014/main" id="{5788C693-CD65-4E85-9E9B-2BB28A9D2AC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90525" y="36890325"/>
          <a:ext cx="3104323" cy="19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123825</xdr:colOff>
      <xdr:row>176</xdr:row>
      <xdr:rowOff>0</xdr:rowOff>
    </xdr:from>
    <xdr:to>
      <xdr:col>7</xdr:col>
      <xdr:colOff>605339</xdr:colOff>
      <xdr:row>176</xdr:row>
      <xdr:rowOff>1980000</xdr:rowOff>
    </xdr:to>
    <xdr:pic>
      <xdr:nvPicPr>
        <xdr:cNvPr id="3" name="Picture 2">
          <a:extLst>
            <a:ext uri="{FF2B5EF4-FFF2-40B4-BE49-F238E27FC236}">
              <a16:creationId xmlns:a16="http://schemas.microsoft.com/office/drawing/2014/main" id="{EEF5C354-D037-4C9B-834F-E93B5F54DCE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352925" y="39490650"/>
          <a:ext cx="3386639" cy="19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176</xdr:row>
      <xdr:rowOff>0</xdr:rowOff>
    </xdr:from>
    <xdr:to>
      <xdr:col>2</xdr:col>
      <xdr:colOff>2034089</xdr:colOff>
      <xdr:row>176</xdr:row>
      <xdr:rowOff>1980000</xdr:rowOff>
    </xdr:to>
    <xdr:pic>
      <xdr:nvPicPr>
        <xdr:cNvPr id="4" name="Picture 3">
          <a:extLst>
            <a:ext uri="{FF2B5EF4-FFF2-40B4-BE49-F238E27FC236}">
              <a16:creationId xmlns:a16="http://schemas.microsoft.com/office/drawing/2014/main" id="{9F676FCD-00F5-4829-979E-40576273995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90525" y="39490650"/>
          <a:ext cx="3386639" cy="19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undarammutual.com/pdf2/2024/Rationale_for_Valuation/Update_on_DHFL_Recovery_31_Aug_2024_V1.pdf" TargetMode="External"/><Relationship Id="rId2" Type="http://schemas.openxmlformats.org/officeDocument/2006/relationships/hyperlink" Target="https://www.sundarammutual.com/pdf2/2021/Rationale_for_Valuation/Update_on_DHFL_Recovery_30_sep_2021.pdf" TargetMode="External"/><Relationship Id="rId1" Type="http://schemas.openxmlformats.org/officeDocument/2006/relationships/hyperlink" Target="https://www.sundarammutual.com/pdf2/2021/Rationale_for_Valuation/DHFL_Valuation_impact_22_Sep_2021.pdf"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DA42D-E2B7-4F56-BEBA-EEB948211AA4}">
  <sheetPr codeName="Sheet7">
    <outlinePr summaryBelow="0" summaryRight="0"/>
  </sheetPr>
  <dimension ref="A1:S179"/>
  <sheetViews>
    <sheetView showGridLines="0" tabSelected="1" workbookViewId="0">
      <selection sqref="A1:H1"/>
    </sheetView>
  </sheetViews>
  <sheetFormatPr defaultRowHeight="12.75" x14ac:dyDescent="0.2"/>
  <cols>
    <col min="1" max="1" width="5.85546875" bestFit="1" customWidth="1"/>
    <col min="2" max="2" width="20.28515625" bestFit="1" customWidth="1"/>
    <col min="3" max="3" width="37.28515625" customWidth="1"/>
    <col min="4" max="4" width="10.7109375" bestFit="1" customWidth="1"/>
    <col min="5" max="5" width="8.7109375" bestFit="1" customWidth="1"/>
    <col min="6" max="6" width="10.140625" bestFit="1" customWidth="1"/>
    <col min="7" max="7" width="14" bestFit="1" customWidth="1"/>
  </cols>
  <sheetData>
    <row r="1" spans="1:8" ht="15" x14ac:dyDescent="0.2">
      <c r="A1" s="1" t="s">
        <v>0</v>
      </c>
      <c r="B1" s="1"/>
      <c r="C1" s="1"/>
      <c r="D1" s="1"/>
      <c r="E1" s="1"/>
      <c r="F1" s="1"/>
      <c r="G1" s="1"/>
      <c r="H1" s="1"/>
    </row>
    <row r="2" spans="1:8" ht="15" x14ac:dyDescent="0.2">
      <c r="A2" s="1" t="s">
        <v>1</v>
      </c>
      <c r="B2" s="1"/>
      <c r="C2" s="1"/>
      <c r="D2" s="1"/>
      <c r="E2" s="1"/>
      <c r="F2" s="1"/>
      <c r="G2" s="1"/>
      <c r="H2" s="1"/>
    </row>
    <row r="3" spans="1:8" ht="15" x14ac:dyDescent="0.2">
      <c r="A3" s="1" t="s">
        <v>2</v>
      </c>
      <c r="B3" s="1"/>
      <c r="C3" s="1"/>
      <c r="D3" s="1"/>
      <c r="E3" s="1"/>
      <c r="F3" s="1"/>
      <c r="G3" s="1"/>
      <c r="H3" s="1"/>
    </row>
    <row r="4" spans="1:8" s="4" customFormat="1" ht="30" x14ac:dyDescent="0.2">
      <c r="A4" s="2" t="s">
        <v>3</v>
      </c>
      <c r="B4" s="2" t="s">
        <v>4</v>
      </c>
      <c r="C4" s="2" t="s">
        <v>5</v>
      </c>
      <c r="D4" s="2" t="s">
        <v>6</v>
      </c>
      <c r="E4" s="2" t="s">
        <v>7</v>
      </c>
      <c r="F4" s="2" t="s">
        <v>8</v>
      </c>
      <c r="G4" s="2" t="s">
        <v>9</v>
      </c>
      <c r="H4" s="3" t="s">
        <v>10</v>
      </c>
    </row>
    <row r="5" spans="1:8" x14ac:dyDescent="0.2">
      <c r="A5" s="5"/>
      <c r="B5" s="5"/>
      <c r="C5" s="6" t="s">
        <v>11</v>
      </c>
      <c r="D5" s="5"/>
      <c r="E5" s="5"/>
      <c r="F5" s="5"/>
      <c r="G5" s="7"/>
      <c r="H5" s="8" t="s">
        <v>12</v>
      </c>
    </row>
    <row r="6" spans="1:8" x14ac:dyDescent="0.2">
      <c r="A6" s="9"/>
      <c r="B6" s="9"/>
      <c r="C6" s="10" t="s">
        <v>13</v>
      </c>
      <c r="D6" s="9"/>
      <c r="E6" s="9"/>
      <c r="F6" s="9"/>
      <c r="G6" s="11"/>
      <c r="H6" s="8" t="s">
        <v>12</v>
      </c>
    </row>
    <row r="7" spans="1:8" x14ac:dyDescent="0.2">
      <c r="A7" s="9"/>
      <c r="B7" s="9"/>
      <c r="C7" s="10" t="s">
        <v>14</v>
      </c>
      <c r="D7" s="9"/>
      <c r="E7" s="9" t="s">
        <v>12</v>
      </c>
      <c r="F7" s="12" t="s">
        <v>15</v>
      </c>
      <c r="G7" s="13">
        <v>0</v>
      </c>
      <c r="H7" s="8" t="s">
        <v>12</v>
      </c>
    </row>
    <row r="8" spans="1:8" x14ac:dyDescent="0.2">
      <c r="A8" s="9"/>
      <c r="B8" s="9"/>
      <c r="C8" s="14"/>
      <c r="D8" s="9"/>
      <c r="E8" s="9"/>
      <c r="F8" s="15"/>
      <c r="G8" s="16"/>
      <c r="H8" s="8" t="s">
        <v>12</v>
      </c>
    </row>
    <row r="9" spans="1:8" x14ac:dyDescent="0.2">
      <c r="A9" s="9"/>
      <c r="B9" s="9"/>
      <c r="C9" s="10" t="s">
        <v>16</v>
      </c>
      <c r="D9" s="9"/>
      <c r="E9" s="9"/>
      <c r="F9" s="9"/>
      <c r="G9" s="11"/>
      <c r="H9" s="8" t="s">
        <v>12</v>
      </c>
    </row>
    <row r="10" spans="1:8" x14ac:dyDescent="0.2">
      <c r="A10" s="9"/>
      <c r="B10" s="9"/>
      <c r="C10" s="10" t="s">
        <v>14</v>
      </c>
      <c r="D10" s="9"/>
      <c r="E10" s="9" t="s">
        <v>12</v>
      </c>
      <c r="F10" s="12" t="s">
        <v>15</v>
      </c>
      <c r="G10" s="13">
        <v>0</v>
      </c>
      <c r="H10" s="8" t="s">
        <v>12</v>
      </c>
    </row>
    <row r="11" spans="1:8" x14ac:dyDescent="0.2">
      <c r="A11" s="9"/>
      <c r="B11" s="9"/>
      <c r="C11" s="14"/>
      <c r="D11" s="9"/>
      <c r="E11" s="9"/>
      <c r="F11" s="15"/>
      <c r="G11" s="16"/>
      <c r="H11" s="8" t="s">
        <v>12</v>
      </c>
    </row>
    <row r="12" spans="1:8" x14ac:dyDescent="0.2">
      <c r="A12" s="9"/>
      <c r="B12" s="9"/>
      <c r="C12" s="10" t="s">
        <v>17</v>
      </c>
      <c r="D12" s="9"/>
      <c r="E12" s="9"/>
      <c r="F12" s="9"/>
      <c r="G12" s="11"/>
      <c r="H12" s="8" t="s">
        <v>12</v>
      </c>
    </row>
    <row r="13" spans="1:8" x14ac:dyDescent="0.2">
      <c r="A13" s="9"/>
      <c r="B13" s="9"/>
      <c r="C13" s="10" t="s">
        <v>14</v>
      </c>
      <c r="D13" s="9"/>
      <c r="E13" s="9" t="s">
        <v>12</v>
      </c>
      <c r="F13" s="12" t="s">
        <v>15</v>
      </c>
      <c r="G13" s="13">
        <v>0</v>
      </c>
      <c r="H13" s="8" t="s">
        <v>12</v>
      </c>
    </row>
    <row r="14" spans="1:8" x14ac:dyDescent="0.2">
      <c r="A14" s="9"/>
      <c r="B14" s="9"/>
      <c r="C14" s="14"/>
      <c r="D14" s="9"/>
      <c r="E14" s="9"/>
      <c r="F14" s="15"/>
      <c r="G14" s="16"/>
      <c r="H14" s="8" t="s">
        <v>12</v>
      </c>
    </row>
    <row r="15" spans="1:8" x14ac:dyDescent="0.2">
      <c r="A15" s="9"/>
      <c r="B15" s="9"/>
      <c r="C15" s="10" t="s">
        <v>18</v>
      </c>
      <c r="D15" s="9"/>
      <c r="E15" s="9"/>
      <c r="F15" s="9"/>
      <c r="G15" s="11"/>
      <c r="H15" s="8" t="s">
        <v>12</v>
      </c>
    </row>
    <row r="16" spans="1:8" x14ac:dyDescent="0.2">
      <c r="A16" s="9"/>
      <c r="B16" s="9"/>
      <c r="C16" s="10" t="s">
        <v>14</v>
      </c>
      <c r="D16" s="9"/>
      <c r="E16" s="9" t="s">
        <v>12</v>
      </c>
      <c r="F16" s="12" t="s">
        <v>15</v>
      </c>
      <c r="G16" s="13">
        <v>0</v>
      </c>
      <c r="H16" s="8" t="s">
        <v>12</v>
      </c>
    </row>
    <row r="17" spans="1:8" x14ac:dyDescent="0.2">
      <c r="A17" s="9"/>
      <c r="B17" s="9"/>
      <c r="C17" s="14"/>
      <c r="D17" s="9"/>
      <c r="E17" s="9"/>
      <c r="F17" s="15"/>
      <c r="G17" s="16"/>
      <c r="H17" s="8" t="s">
        <v>12</v>
      </c>
    </row>
    <row r="18" spans="1:8" x14ac:dyDescent="0.2">
      <c r="A18" s="9"/>
      <c r="B18" s="9"/>
      <c r="C18" s="10" t="s">
        <v>19</v>
      </c>
      <c r="D18" s="9"/>
      <c r="E18" s="9"/>
      <c r="F18" s="15"/>
      <c r="G18" s="16"/>
      <c r="H18" s="8" t="s">
        <v>12</v>
      </c>
    </row>
    <row r="19" spans="1:8" x14ac:dyDescent="0.2">
      <c r="A19" s="9"/>
      <c r="B19" s="9"/>
      <c r="C19" s="10" t="s">
        <v>14</v>
      </c>
      <c r="D19" s="9"/>
      <c r="E19" s="9" t="s">
        <v>12</v>
      </c>
      <c r="F19" s="12" t="s">
        <v>15</v>
      </c>
      <c r="G19" s="13">
        <v>0</v>
      </c>
      <c r="H19" s="8" t="s">
        <v>12</v>
      </c>
    </row>
    <row r="20" spans="1:8" x14ac:dyDescent="0.2">
      <c r="A20" s="9"/>
      <c r="B20" s="9"/>
      <c r="C20" s="14"/>
      <c r="D20" s="9"/>
      <c r="E20" s="9"/>
      <c r="F20" s="15"/>
      <c r="G20" s="16"/>
      <c r="H20" s="8" t="s">
        <v>12</v>
      </c>
    </row>
    <row r="21" spans="1:8" x14ac:dyDescent="0.2">
      <c r="A21" s="9"/>
      <c r="B21" s="9"/>
      <c r="C21" s="10" t="s">
        <v>20</v>
      </c>
      <c r="D21" s="9"/>
      <c r="E21" s="9"/>
      <c r="F21" s="15"/>
      <c r="G21" s="16"/>
      <c r="H21" s="8" t="s">
        <v>12</v>
      </c>
    </row>
    <row r="22" spans="1:8" x14ac:dyDescent="0.2">
      <c r="A22" s="9"/>
      <c r="B22" s="9"/>
      <c r="C22" s="10" t="s">
        <v>14</v>
      </c>
      <c r="D22" s="9"/>
      <c r="E22" s="9" t="s">
        <v>12</v>
      </c>
      <c r="F22" s="12" t="s">
        <v>15</v>
      </c>
      <c r="G22" s="13">
        <v>0</v>
      </c>
      <c r="H22" s="8" t="s">
        <v>12</v>
      </c>
    </row>
    <row r="23" spans="1:8" x14ac:dyDescent="0.2">
      <c r="A23" s="9"/>
      <c r="B23" s="9"/>
      <c r="C23" s="14"/>
      <c r="D23" s="9"/>
      <c r="E23" s="9"/>
      <c r="F23" s="15"/>
      <c r="G23" s="16"/>
      <c r="H23" s="8" t="s">
        <v>12</v>
      </c>
    </row>
    <row r="24" spans="1:8" x14ac:dyDescent="0.2">
      <c r="A24" s="9"/>
      <c r="B24" s="9"/>
      <c r="C24" s="10" t="s">
        <v>21</v>
      </c>
      <c r="D24" s="9"/>
      <c r="E24" s="9"/>
      <c r="F24" s="17">
        <v>0</v>
      </c>
      <c r="G24" s="13">
        <v>0</v>
      </c>
      <c r="H24" s="8" t="s">
        <v>12</v>
      </c>
    </row>
    <row r="25" spans="1:8" x14ac:dyDescent="0.2">
      <c r="A25" s="9"/>
      <c r="B25" s="9"/>
      <c r="C25" s="14"/>
      <c r="D25" s="9"/>
      <c r="E25" s="9"/>
      <c r="F25" s="15"/>
      <c r="G25" s="16"/>
      <c r="H25" s="8" t="s">
        <v>12</v>
      </c>
    </row>
    <row r="26" spans="1:8" x14ac:dyDescent="0.2">
      <c r="A26" s="9"/>
      <c r="B26" s="9"/>
      <c r="C26" s="10" t="s">
        <v>22</v>
      </c>
      <c r="D26" s="9"/>
      <c r="E26" s="9"/>
      <c r="F26" s="15"/>
      <c r="G26" s="16"/>
      <c r="H26" s="8" t="s">
        <v>12</v>
      </c>
    </row>
    <row r="27" spans="1:8" x14ac:dyDescent="0.2">
      <c r="A27" s="9"/>
      <c r="B27" s="9"/>
      <c r="C27" s="10" t="s">
        <v>13</v>
      </c>
      <c r="D27" s="9"/>
      <c r="E27" s="9"/>
      <c r="F27" s="15"/>
      <c r="G27" s="16"/>
      <c r="H27" s="8" t="s">
        <v>12</v>
      </c>
    </row>
    <row r="28" spans="1:8" x14ac:dyDescent="0.2">
      <c r="A28" s="18">
        <v>1</v>
      </c>
      <c r="B28" s="19" t="s">
        <v>23</v>
      </c>
      <c r="C28" s="19" t="s">
        <v>24</v>
      </c>
      <c r="D28" s="19" t="s">
        <v>25</v>
      </c>
      <c r="E28" s="20">
        <v>1100</v>
      </c>
      <c r="F28" s="21">
        <v>1103.0173</v>
      </c>
      <c r="G28" s="22">
        <v>5.1750820000000003E-2</v>
      </c>
      <c r="H28" s="8">
        <v>8.34</v>
      </c>
    </row>
    <row r="29" spans="1:8" ht="25.5" x14ac:dyDescent="0.2">
      <c r="A29" s="18">
        <v>2</v>
      </c>
      <c r="B29" s="19" t="s">
        <v>26</v>
      </c>
      <c r="C29" s="19" t="s">
        <v>27</v>
      </c>
      <c r="D29" s="19" t="s">
        <v>28</v>
      </c>
      <c r="E29" s="20">
        <v>1000</v>
      </c>
      <c r="F29" s="21">
        <v>1008.49</v>
      </c>
      <c r="G29" s="22">
        <v>4.7315830000000003E-2</v>
      </c>
      <c r="H29" s="8">
        <v>7.4507000000000003</v>
      </c>
    </row>
    <row r="30" spans="1:8" ht="25.5" x14ac:dyDescent="0.2">
      <c r="A30" s="18">
        <v>3</v>
      </c>
      <c r="B30" s="19" t="s">
        <v>29</v>
      </c>
      <c r="C30" s="19" t="s">
        <v>30</v>
      </c>
      <c r="D30" s="19" t="s">
        <v>28</v>
      </c>
      <c r="E30" s="20">
        <v>1000</v>
      </c>
      <c r="F30" s="21">
        <v>1003.404</v>
      </c>
      <c r="G30" s="22">
        <v>4.7077210000000001E-2</v>
      </c>
      <c r="H30" s="8">
        <v>7.51</v>
      </c>
    </row>
    <row r="31" spans="1:8" ht="25.5" x14ac:dyDescent="0.2">
      <c r="A31" s="18">
        <v>4</v>
      </c>
      <c r="B31" s="19" t="s">
        <v>31</v>
      </c>
      <c r="C31" s="19" t="s">
        <v>32</v>
      </c>
      <c r="D31" s="19" t="s">
        <v>28</v>
      </c>
      <c r="E31" s="20">
        <v>1000</v>
      </c>
      <c r="F31" s="21">
        <v>1002.467</v>
      </c>
      <c r="G31" s="22">
        <v>4.7033249999999999E-2</v>
      </c>
      <c r="H31" s="8">
        <v>7.2759</v>
      </c>
    </row>
    <row r="32" spans="1:8" ht="25.5" x14ac:dyDescent="0.2">
      <c r="A32" s="18">
        <v>5</v>
      </c>
      <c r="B32" s="19" t="s">
        <v>33</v>
      </c>
      <c r="C32" s="19" t="s">
        <v>34</v>
      </c>
      <c r="D32" s="19" t="s">
        <v>35</v>
      </c>
      <c r="E32" s="20">
        <v>1000</v>
      </c>
      <c r="F32" s="21">
        <v>1000.934</v>
      </c>
      <c r="G32" s="22">
        <v>4.6961320000000001E-2</v>
      </c>
      <c r="H32" s="8">
        <v>8.0950000000000006</v>
      </c>
    </row>
    <row r="33" spans="1:8" ht="25.5" x14ac:dyDescent="0.2">
      <c r="A33" s="18">
        <v>6</v>
      </c>
      <c r="B33" s="19" t="s">
        <v>36</v>
      </c>
      <c r="C33" s="19" t="s">
        <v>37</v>
      </c>
      <c r="D33" s="19" t="s">
        <v>38</v>
      </c>
      <c r="E33" s="20">
        <v>500</v>
      </c>
      <c r="F33" s="21">
        <v>504.10300000000001</v>
      </c>
      <c r="G33" s="22">
        <v>2.3651249999999999E-2</v>
      </c>
      <c r="H33" s="8">
        <v>8.2863000000000007</v>
      </c>
    </row>
    <row r="34" spans="1:8" ht="25.5" x14ac:dyDescent="0.2">
      <c r="A34" s="18">
        <v>7</v>
      </c>
      <c r="B34" s="19" t="s">
        <v>39</v>
      </c>
      <c r="C34" s="19" t="s">
        <v>40</v>
      </c>
      <c r="D34" s="19" t="s">
        <v>28</v>
      </c>
      <c r="E34" s="20">
        <v>50</v>
      </c>
      <c r="F34" s="21">
        <v>503.42450000000002</v>
      </c>
      <c r="G34" s="22">
        <v>2.3619419999999999E-2</v>
      </c>
      <c r="H34" s="8">
        <v>7.67</v>
      </c>
    </row>
    <row r="35" spans="1:8" x14ac:dyDescent="0.2">
      <c r="A35" s="18">
        <v>8</v>
      </c>
      <c r="B35" s="19" t="s">
        <v>41</v>
      </c>
      <c r="C35" s="19" t="s">
        <v>42</v>
      </c>
      <c r="D35" s="19" t="s">
        <v>25</v>
      </c>
      <c r="E35" s="20">
        <v>500</v>
      </c>
      <c r="F35" s="21">
        <v>502.0025</v>
      </c>
      <c r="G35" s="22">
        <v>2.3552699999999999E-2</v>
      </c>
      <c r="H35" s="8">
        <v>8.7799999999999994</v>
      </c>
    </row>
    <row r="36" spans="1:8" ht="25.5" x14ac:dyDescent="0.2">
      <c r="A36" s="18">
        <v>9</v>
      </c>
      <c r="B36" s="19" t="s">
        <v>43</v>
      </c>
      <c r="C36" s="19" t="s">
        <v>44</v>
      </c>
      <c r="D36" s="19" t="s">
        <v>45</v>
      </c>
      <c r="E36" s="20">
        <v>500</v>
      </c>
      <c r="F36" s="21">
        <v>501.95499999999998</v>
      </c>
      <c r="G36" s="22">
        <v>2.355047E-2</v>
      </c>
      <c r="H36" s="8">
        <v>7.58</v>
      </c>
    </row>
    <row r="37" spans="1:8" ht="25.5" x14ac:dyDescent="0.2">
      <c r="A37" s="18">
        <v>10</v>
      </c>
      <c r="B37" s="19" t="s">
        <v>46</v>
      </c>
      <c r="C37" s="19" t="s">
        <v>47</v>
      </c>
      <c r="D37" s="19" t="s">
        <v>28</v>
      </c>
      <c r="E37" s="20">
        <v>500</v>
      </c>
      <c r="F37" s="21">
        <v>501.41899999999998</v>
      </c>
      <c r="G37" s="22">
        <v>2.3525330000000001E-2</v>
      </c>
      <c r="H37" s="8">
        <v>7.4424999999999999</v>
      </c>
    </row>
    <row r="38" spans="1:8" x14ac:dyDescent="0.2">
      <c r="A38" s="18">
        <v>11</v>
      </c>
      <c r="B38" s="19" t="s">
        <v>48</v>
      </c>
      <c r="C38" s="19" t="s">
        <v>49</v>
      </c>
      <c r="D38" s="19" t="s">
        <v>25</v>
      </c>
      <c r="E38" s="20">
        <v>500</v>
      </c>
      <c r="F38" s="21">
        <v>500.63400000000001</v>
      </c>
      <c r="G38" s="22">
        <v>2.3488499999999999E-2</v>
      </c>
      <c r="H38" s="8">
        <v>8.5888000000000009</v>
      </c>
    </row>
    <row r="39" spans="1:8" x14ac:dyDescent="0.2">
      <c r="A39" s="18">
        <v>12</v>
      </c>
      <c r="B39" s="19" t="s">
        <v>50</v>
      </c>
      <c r="C39" s="19" t="s">
        <v>51</v>
      </c>
      <c r="D39" s="19" t="s">
        <v>28</v>
      </c>
      <c r="E39" s="20">
        <v>500</v>
      </c>
      <c r="F39" s="21">
        <v>499.93349999999998</v>
      </c>
      <c r="G39" s="22">
        <v>2.3455630000000002E-2</v>
      </c>
      <c r="H39" s="8">
        <v>7.6</v>
      </c>
    </row>
    <row r="40" spans="1:8" ht="25.5" x14ac:dyDescent="0.2">
      <c r="A40" s="18">
        <v>13</v>
      </c>
      <c r="B40" s="19" t="s">
        <v>52</v>
      </c>
      <c r="C40" s="19" t="s">
        <v>53</v>
      </c>
      <c r="D40" s="19" t="s">
        <v>28</v>
      </c>
      <c r="E40" s="20">
        <v>500</v>
      </c>
      <c r="F40" s="21">
        <v>499.846</v>
      </c>
      <c r="G40" s="22">
        <v>2.3451530000000002E-2</v>
      </c>
      <c r="H40" s="8">
        <v>8.125</v>
      </c>
    </row>
    <row r="41" spans="1:8" x14ac:dyDescent="0.2">
      <c r="A41" s="18">
        <v>14</v>
      </c>
      <c r="B41" s="19" t="s">
        <v>54</v>
      </c>
      <c r="C41" s="19" t="s">
        <v>55</v>
      </c>
      <c r="D41" s="19" t="s">
        <v>28</v>
      </c>
      <c r="E41" s="20">
        <v>500</v>
      </c>
      <c r="F41" s="21">
        <v>499.44749999999999</v>
      </c>
      <c r="G41" s="22">
        <v>2.3432830000000002E-2</v>
      </c>
      <c r="H41" s="8">
        <v>7.6</v>
      </c>
    </row>
    <row r="42" spans="1:8" x14ac:dyDescent="0.2">
      <c r="A42" s="18">
        <v>15</v>
      </c>
      <c r="B42" s="19" t="s">
        <v>56</v>
      </c>
      <c r="C42" s="19" t="s">
        <v>57</v>
      </c>
      <c r="D42" s="19" t="s">
        <v>28</v>
      </c>
      <c r="E42" s="20">
        <v>500</v>
      </c>
      <c r="F42" s="21">
        <v>499.21199999999999</v>
      </c>
      <c r="G42" s="22">
        <v>2.342178E-2</v>
      </c>
      <c r="H42" s="8">
        <v>7.58</v>
      </c>
    </row>
    <row r="43" spans="1:8" ht="25.5" x14ac:dyDescent="0.2">
      <c r="A43" s="18">
        <v>16</v>
      </c>
      <c r="B43" s="19" t="s">
        <v>58</v>
      </c>
      <c r="C43" s="19" t="s">
        <v>59</v>
      </c>
      <c r="D43" s="19" t="s">
        <v>28</v>
      </c>
      <c r="E43" s="20">
        <v>500</v>
      </c>
      <c r="F43" s="21">
        <v>498.28899999999999</v>
      </c>
      <c r="G43" s="22">
        <v>2.337848E-2</v>
      </c>
      <c r="H43" s="8">
        <v>7.63</v>
      </c>
    </row>
    <row r="44" spans="1:8" ht="25.5" x14ac:dyDescent="0.2">
      <c r="A44" s="18">
        <v>17</v>
      </c>
      <c r="B44" s="19" t="s">
        <v>60</v>
      </c>
      <c r="C44" s="19" t="s">
        <v>61</v>
      </c>
      <c r="D44" s="19" t="s">
        <v>28</v>
      </c>
      <c r="E44" s="20">
        <v>50</v>
      </c>
      <c r="F44" s="21">
        <v>496.83249999999998</v>
      </c>
      <c r="G44" s="22">
        <v>2.331014E-2</v>
      </c>
      <c r="H44" s="8">
        <v>7.6</v>
      </c>
    </row>
    <row r="45" spans="1:8" ht="25.5" x14ac:dyDescent="0.2">
      <c r="A45" s="18">
        <v>18</v>
      </c>
      <c r="B45" s="19" t="s">
        <v>62</v>
      </c>
      <c r="C45" s="19" t="s">
        <v>63</v>
      </c>
      <c r="D45" s="19" t="s">
        <v>28</v>
      </c>
      <c r="E45" s="20">
        <v>50</v>
      </c>
      <c r="F45" s="21">
        <v>488.95150000000001</v>
      </c>
      <c r="G45" s="22">
        <v>2.294038E-2</v>
      </c>
      <c r="H45" s="8">
        <v>7.7350000000000003</v>
      </c>
    </row>
    <row r="46" spans="1:8" x14ac:dyDescent="0.2">
      <c r="A46" s="18">
        <v>19</v>
      </c>
      <c r="B46" s="19" t="s">
        <v>64</v>
      </c>
      <c r="C46" s="19" t="s">
        <v>65</v>
      </c>
      <c r="D46" s="19" t="s">
        <v>35</v>
      </c>
      <c r="E46" s="20">
        <v>300</v>
      </c>
      <c r="F46" s="21">
        <v>301.47000000000003</v>
      </c>
      <c r="G46" s="22">
        <v>1.4144220000000001E-2</v>
      </c>
      <c r="H46" s="8">
        <v>8.0649999999999995</v>
      </c>
    </row>
    <row r="47" spans="1:8" x14ac:dyDescent="0.2">
      <c r="A47" s="9"/>
      <c r="B47" s="9"/>
      <c r="C47" s="10" t="s">
        <v>14</v>
      </c>
      <c r="D47" s="9"/>
      <c r="E47" s="9" t="s">
        <v>12</v>
      </c>
      <c r="F47" s="17">
        <v>11915.8323</v>
      </c>
      <c r="G47" s="13">
        <v>0.55906109000000004</v>
      </c>
      <c r="H47" s="8" t="s">
        <v>12</v>
      </c>
    </row>
    <row r="48" spans="1:8" x14ac:dyDescent="0.2">
      <c r="A48" s="9"/>
      <c r="B48" s="9"/>
      <c r="C48" s="14"/>
      <c r="D48" s="9"/>
      <c r="E48" s="9"/>
      <c r="F48" s="15"/>
      <c r="G48" s="16"/>
      <c r="H48" s="8" t="s">
        <v>12</v>
      </c>
    </row>
    <row r="49" spans="1:8" x14ac:dyDescent="0.2">
      <c r="A49" s="9"/>
      <c r="B49" s="9"/>
      <c r="C49" s="10" t="s">
        <v>66</v>
      </c>
      <c r="D49" s="9"/>
      <c r="E49" s="9"/>
      <c r="F49" s="9"/>
      <c r="G49" s="11"/>
      <c r="H49" s="8" t="s">
        <v>12</v>
      </c>
    </row>
    <row r="50" spans="1:8" x14ac:dyDescent="0.2">
      <c r="A50" s="9"/>
      <c r="B50" s="9"/>
      <c r="C50" s="10" t="s">
        <v>14</v>
      </c>
      <c r="D50" s="9"/>
      <c r="E50" s="9" t="s">
        <v>12</v>
      </c>
      <c r="F50" s="12" t="s">
        <v>15</v>
      </c>
      <c r="G50" s="13">
        <v>0</v>
      </c>
      <c r="H50" s="8" t="s">
        <v>12</v>
      </c>
    </row>
    <row r="51" spans="1:8" x14ac:dyDescent="0.2">
      <c r="A51" s="9"/>
      <c r="B51" s="9"/>
      <c r="C51" s="14"/>
      <c r="D51" s="9"/>
      <c r="E51" s="9"/>
      <c r="F51" s="15"/>
      <c r="G51" s="16"/>
      <c r="H51" s="8" t="s">
        <v>12</v>
      </c>
    </row>
    <row r="52" spans="1:8" x14ac:dyDescent="0.2">
      <c r="A52" s="9"/>
      <c r="B52" s="9"/>
      <c r="C52" s="10" t="s">
        <v>67</v>
      </c>
      <c r="D52" s="9"/>
      <c r="E52" s="9"/>
      <c r="F52" s="9"/>
      <c r="G52" s="11"/>
      <c r="H52" s="8" t="s">
        <v>12</v>
      </c>
    </row>
    <row r="53" spans="1:8" ht="25.5" x14ac:dyDescent="0.2">
      <c r="A53" s="18">
        <v>1</v>
      </c>
      <c r="B53" s="19" t="s">
        <v>68</v>
      </c>
      <c r="C53" s="19" t="s">
        <v>69</v>
      </c>
      <c r="D53" s="19" t="s">
        <v>70</v>
      </c>
      <c r="E53" s="20">
        <v>2500000</v>
      </c>
      <c r="F53" s="21">
        <v>2553.375</v>
      </c>
      <c r="G53" s="22">
        <v>0.11979797</v>
      </c>
      <c r="H53" s="8">
        <v>6.8952999999999998</v>
      </c>
    </row>
    <row r="54" spans="1:8" x14ac:dyDescent="0.2">
      <c r="A54" s="18">
        <v>2</v>
      </c>
      <c r="B54" s="19" t="s">
        <v>71</v>
      </c>
      <c r="C54" s="19" t="s">
        <v>72</v>
      </c>
      <c r="D54" s="19" t="s">
        <v>70</v>
      </c>
      <c r="E54" s="20">
        <v>1500000</v>
      </c>
      <c r="F54" s="21">
        <v>1536.9075</v>
      </c>
      <c r="G54" s="22">
        <v>7.2107859999999996E-2</v>
      </c>
      <c r="H54" s="8">
        <v>6.7043999999999997</v>
      </c>
    </row>
    <row r="55" spans="1:8" ht="25.5" x14ac:dyDescent="0.2">
      <c r="A55" s="18">
        <v>3</v>
      </c>
      <c r="B55" s="19" t="s">
        <v>73</v>
      </c>
      <c r="C55" s="19" t="s">
        <v>74</v>
      </c>
      <c r="D55" s="19" t="s">
        <v>70</v>
      </c>
      <c r="E55" s="20">
        <v>1000000</v>
      </c>
      <c r="F55" s="21">
        <v>1016.95</v>
      </c>
      <c r="G55" s="22">
        <v>4.7712749999999998E-2</v>
      </c>
      <c r="H55" s="8">
        <v>6.6759000000000004</v>
      </c>
    </row>
    <row r="56" spans="1:8" x14ac:dyDescent="0.2">
      <c r="A56" s="18">
        <v>4</v>
      </c>
      <c r="B56" s="19" t="s">
        <v>75</v>
      </c>
      <c r="C56" s="19" t="s">
        <v>76</v>
      </c>
      <c r="D56" s="19" t="s">
        <v>70</v>
      </c>
      <c r="E56" s="20">
        <v>500000</v>
      </c>
      <c r="F56" s="21">
        <v>514.70950000000005</v>
      </c>
      <c r="G56" s="22">
        <v>2.4148880000000001E-2</v>
      </c>
      <c r="H56" s="8">
        <v>6.7995000000000001</v>
      </c>
    </row>
    <row r="57" spans="1:8" x14ac:dyDescent="0.2">
      <c r="A57" s="18">
        <v>5</v>
      </c>
      <c r="B57" s="19" t="s">
        <v>77</v>
      </c>
      <c r="C57" s="19" t="s">
        <v>78</v>
      </c>
      <c r="D57" s="19" t="s">
        <v>70</v>
      </c>
      <c r="E57" s="20">
        <v>500000</v>
      </c>
      <c r="F57" s="21">
        <v>510.93349999999998</v>
      </c>
      <c r="G57" s="22">
        <v>2.3971719999999998E-2</v>
      </c>
      <c r="H57" s="8">
        <v>7.0327999999999999</v>
      </c>
    </row>
    <row r="58" spans="1:8" ht="25.5" x14ac:dyDescent="0.2">
      <c r="A58" s="18">
        <v>6</v>
      </c>
      <c r="B58" s="19" t="s">
        <v>79</v>
      </c>
      <c r="C58" s="19" t="s">
        <v>80</v>
      </c>
      <c r="D58" s="19" t="s">
        <v>70</v>
      </c>
      <c r="E58" s="20">
        <v>500000</v>
      </c>
      <c r="F58" s="21">
        <v>509.03449999999998</v>
      </c>
      <c r="G58" s="22">
        <v>2.3882629999999998E-2</v>
      </c>
      <c r="H58" s="8">
        <v>7.2927</v>
      </c>
    </row>
    <row r="59" spans="1:8" x14ac:dyDescent="0.2">
      <c r="A59" s="9"/>
      <c r="B59" s="9"/>
      <c r="C59" s="10" t="s">
        <v>14</v>
      </c>
      <c r="D59" s="9"/>
      <c r="E59" s="9" t="s">
        <v>12</v>
      </c>
      <c r="F59" s="17">
        <v>6641.91</v>
      </c>
      <c r="G59" s="13">
        <v>0.31162181</v>
      </c>
      <c r="H59" s="8" t="s">
        <v>12</v>
      </c>
    </row>
    <row r="60" spans="1:8" x14ac:dyDescent="0.2">
      <c r="A60" s="9"/>
      <c r="B60" s="9"/>
      <c r="C60" s="14"/>
      <c r="D60" s="9"/>
      <c r="E60" s="9"/>
      <c r="F60" s="15"/>
      <c r="G60" s="16"/>
      <c r="H60" s="8" t="s">
        <v>12</v>
      </c>
    </row>
    <row r="61" spans="1:8" x14ac:dyDescent="0.2">
      <c r="A61" s="9"/>
      <c r="B61" s="9"/>
      <c r="C61" s="10" t="s">
        <v>81</v>
      </c>
      <c r="D61" s="9"/>
      <c r="E61" s="9"/>
      <c r="F61" s="15"/>
      <c r="G61" s="16"/>
      <c r="H61" s="8" t="s">
        <v>12</v>
      </c>
    </row>
    <row r="62" spans="1:8" x14ac:dyDescent="0.2">
      <c r="A62" s="9"/>
      <c r="B62" s="9"/>
      <c r="C62" s="10" t="s">
        <v>14</v>
      </c>
      <c r="D62" s="9"/>
      <c r="E62" s="9" t="s">
        <v>12</v>
      </c>
      <c r="F62" s="12" t="s">
        <v>15</v>
      </c>
      <c r="G62" s="13">
        <v>0</v>
      </c>
      <c r="H62" s="8" t="s">
        <v>12</v>
      </c>
    </row>
    <row r="63" spans="1:8" x14ac:dyDescent="0.2">
      <c r="A63" s="9"/>
      <c r="B63" s="9"/>
      <c r="C63" s="14"/>
      <c r="D63" s="9"/>
      <c r="E63" s="9"/>
      <c r="F63" s="15"/>
      <c r="G63" s="16"/>
      <c r="H63" s="8" t="s">
        <v>12</v>
      </c>
    </row>
    <row r="64" spans="1:8" x14ac:dyDescent="0.2">
      <c r="A64" s="9"/>
      <c r="B64" s="9"/>
      <c r="C64" s="10" t="s">
        <v>82</v>
      </c>
      <c r="D64" s="9"/>
      <c r="E64" s="9"/>
      <c r="F64" s="17">
        <v>18557.742300000002</v>
      </c>
      <c r="G64" s="13">
        <v>0.87068290000000004</v>
      </c>
      <c r="H64" s="8" t="s">
        <v>12</v>
      </c>
    </row>
    <row r="65" spans="1:8" x14ac:dyDescent="0.2">
      <c r="A65" s="9"/>
      <c r="B65" s="9"/>
      <c r="C65" s="14"/>
      <c r="D65" s="9"/>
      <c r="E65" s="9"/>
      <c r="F65" s="15"/>
      <c r="G65" s="16"/>
      <c r="H65" s="8" t="s">
        <v>12</v>
      </c>
    </row>
    <row r="66" spans="1:8" x14ac:dyDescent="0.2">
      <c r="A66" s="9"/>
      <c r="B66" s="9"/>
      <c r="C66" s="10" t="s">
        <v>83</v>
      </c>
      <c r="D66" s="9"/>
      <c r="E66" s="9"/>
      <c r="F66" s="15"/>
      <c r="G66" s="16"/>
      <c r="H66" s="8" t="s">
        <v>12</v>
      </c>
    </row>
    <row r="67" spans="1:8" x14ac:dyDescent="0.2">
      <c r="A67" s="9"/>
      <c r="B67" s="9"/>
      <c r="C67" s="10" t="s">
        <v>84</v>
      </c>
      <c r="D67" s="9"/>
      <c r="E67" s="9"/>
      <c r="F67" s="15"/>
      <c r="G67" s="16"/>
      <c r="H67" s="8" t="s">
        <v>12</v>
      </c>
    </row>
    <row r="68" spans="1:8" x14ac:dyDescent="0.2">
      <c r="A68" s="9"/>
      <c r="B68" s="9"/>
      <c r="C68" s="10" t="s">
        <v>14</v>
      </c>
      <c r="D68" s="9"/>
      <c r="E68" s="9" t="s">
        <v>12</v>
      </c>
      <c r="F68" s="12" t="s">
        <v>15</v>
      </c>
      <c r="G68" s="13">
        <v>0</v>
      </c>
      <c r="H68" s="8" t="s">
        <v>12</v>
      </c>
    </row>
    <row r="69" spans="1:8" x14ac:dyDescent="0.2">
      <c r="A69" s="9"/>
      <c r="B69" s="9"/>
      <c r="C69" s="14"/>
      <c r="D69" s="9"/>
      <c r="E69" s="9"/>
      <c r="F69" s="15"/>
      <c r="G69" s="16"/>
      <c r="H69" s="8" t="s">
        <v>12</v>
      </c>
    </row>
    <row r="70" spans="1:8" x14ac:dyDescent="0.2">
      <c r="A70" s="9"/>
      <c r="B70" s="9"/>
      <c r="C70" s="10" t="s">
        <v>85</v>
      </c>
      <c r="D70" s="9"/>
      <c r="E70" s="9"/>
      <c r="F70" s="15"/>
      <c r="G70" s="16"/>
      <c r="H70" s="8" t="s">
        <v>12</v>
      </c>
    </row>
    <row r="71" spans="1:8" x14ac:dyDescent="0.2">
      <c r="A71" s="9"/>
      <c r="B71" s="9"/>
      <c r="C71" s="10" t="s">
        <v>14</v>
      </c>
      <c r="D71" s="9"/>
      <c r="E71" s="9" t="s">
        <v>12</v>
      </c>
      <c r="F71" s="12" t="s">
        <v>15</v>
      </c>
      <c r="G71" s="13">
        <v>0</v>
      </c>
      <c r="H71" s="8" t="s">
        <v>12</v>
      </c>
    </row>
    <row r="72" spans="1:8" x14ac:dyDescent="0.2">
      <c r="A72" s="9"/>
      <c r="B72" s="9"/>
      <c r="C72" s="14"/>
      <c r="D72" s="9"/>
      <c r="E72" s="9"/>
      <c r="F72" s="15"/>
      <c r="G72" s="16"/>
      <c r="H72" s="8" t="s">
        <v>12</v>
      </c>
    </row>
    <row r="73" spans="1:8" x14ac:dyDescent="0.2">
      <c r="A73" s="9"/>
      <c r="B73" s="9"/>
      <c r="C73" s="10" t="s">
        <v>86</v>
      </c>
      <c r="D73" s="9"/>
      <c r="E73" s="9"/>
      <c r="F73" s="15"/>
      <c r="G73" s="16"/>
      <c r="H73" s="8" t="s">
        <v>12</v>
      </c>
    </row>
    <row r="74" spans="1:8" x14ac:dyDescent="0.2">
      <c r="A74" s="9"/>
      <c r="B74" s="9"/>
      <c r="C74" s="10" t="s">
        <v>14</v>
      </c>
      <c r="D74" s="9"/>
      <c r="E74" s="9" t="s">
        <v>12</v>
      </c>
      <c r="F74" s="12" t="s">
        <v>15</v>
      </c>
      <c r="G74" s="13">
        <v>0</v>
      </c>
      <c r="H74" s="8" t="s">
        <v>12</v>
      </c>
    </row>
    <row r="75" spans="1:8" x14ac:dyDescent="0.2">
      <c r="A75" s="9"/>
      <c r="B75" s="9"/>
      <c r="C75" s="14"/>
      <c r="D75" s="9"/>
      <c r="E75" s="9"/>
      <c r="F75" s="15"/>
      <c r="G75" s="16"/>
      <c r="H75" s="8" t="s">
        <v>12</v>
      </c>
    </row>
    <row r="76" spans="1:8" x14ac:dyDescent="0.2">
      <c r="A76" s="9"/>
      <c r="B76" s="9"/>
      <c r="C76" s="10" t="s">
        <v>87</v>
      </c>
      <c r="D76" s="9"/>
      <c r="E76" s="9"/>
      <c r="F76" s="15"/>
      <c r="G76" s="16"/>
      <c r="H76" s="8" t="s">
        <v>12</v>
      </c>
    </row>
    <row r="77" spans="1:8" x14ac:dyDescent="0.2">
      <c r="A77" s="18">
        <v>1</v>
      </c>
      <c r="B77" s="19"/>
      <c r="C77" s="19" t="s">
        <v>88</v>
      </c>
      <c r="D77" s="19"/>
      <c r="E77" s="23"/>
      <c r="F77" s="21">
        <v>2102.112319498</v>
      </c>
      <c r="G77" s="22">
        <v>9.8625859999999996E-2</v>
      </c>
      <c r="H77" s="8">
        <v>6.23</v>
      </c>
    </row>
    <row r="78" spans="1:8" x14ac:dyDescent="0.2">
      <c r="A78" s="9"/>
      <c r="B78" s="9"/>
      <c r="C78" s="10" t="s">
        <v>14</v>
      </c>
      <c r="D78" s="9"/>
      <c r="E78" s="9" t="s">
        <v>12</v>
      </c>
      <c r="F78" s="17">
        <v>2102.112319498</v>
      </c>
      <c r="G78" s="13">
        <v>9.8625859999999996E-2</v>
      </c>
      <c r="H78" s="8" t="s">
        <v>12</v>
      </c>
    </row>
    <row r="79" spans="1:8" x14ac:dyDescent="0.2">
      <c r="A79" s="9"/>
      <c r="B79" s="9"/>
      <c r="C79" s="14"/>
      <c r="D79" s="9"/>
      <c r="E79" s="9"/>
      <c r="F79" s="15"/>
      <c r="G79" s="16"/>
      <c r="H79" s="8" t="s">
        <v>12</v>
      </c>
    </row>
    <row r="80" spans="1:8" x14ac:dyDescent="0.2">
      <c r="A80" s="9"/>
      <c r="B80" s="9"/>
      <c r="C80" s="10" t="s">
        <v>89</v>
      </c>
      <c r="D80" s="9"/>
      <c r="E80" s="9"/>
      <c r="F80" s="17">
        <v>2102.112319498</v>
      </c>
      <c r="G80" s="13">
        <v>9.8625859999999996E-2</v>
      </c>
      <c r="H80" s="8" t="s">
        <v>12</v>
      </c>
    </row>
    <row r="81" spans="1:17" x14ac:dyDescent="0.2">
      <c r="A81" s="9"/>
      <c r="B81" s="9"/>
      <c r="C81" s="15"/>
      <c r="D81" s="9"/>
      <c r="E81" s="9"/>
      <c r="F81" s="9"/>
      <c r="G81" s="11"/>
      <c r="H81" s="8" t="s">
        <v>12</v>
      </c>
    </row>
    <row r="82" spans="1:17" x14ac:dyDescent="0.2">
      <c r="A82" s="9"/>
      <c r="B82" s="9"/>
      <c r="C82" s="10" t="s">
        <v>90</v>
      </c>
      <c r="D82" s="9"/>
      <c r="E82" s="9"/>
      <c r="F82" s="9"/>
      <c r="G82" s="11"/>
      <c r="H82" s="8" t="s">
        <v>12</v>
      </c>
    </row>
    <row r="83" spans="1:17" x14ac:dyDescent="0.2">
      <c r="A83" s="9"/>
      <c r="B83" s="9"/>
      <c r="C83" s="10" t="s">
        <v>91</v>
      </c>
      <c r="D83" s="9"/>
      <c r="E83" s="9"/>
      <c r="F83" s="9"/>
      <c r="G83" s="11"/>
      <c r="H83" s="8" t="s">
        <v>12</v>
      </c>
    </row>
    <row r="84" spans="1:17" x14ac:dyDescent="0.2">
      <c r="A84" s="9"/>
      <c r="B84" s="9"/>
      <c r="C84" s="10" t="s">
        <v>14</v>
      </c>
      <c r="D84" s="9"/>
      <c r="E84" s="9" t="s">
        <v>12</v>
      </c>
      <c r="F84" s="12" t="s">
        <v>15</v>
      </c>
      <c r="G84" s="13">
        <v>0</v>
      </c>
      <c r="H84" s="8" t="s">
        <v>12</v>
      </c>
    </row>
    <row r="85" spans="1:17" x14ac:dyDescent="0.2">
      <c r="A85" s="9"/>
      <c r="B85" s="9"/>
      <c r="C85" s="14"/>
      <c r="D85" s="9"/>
      <c r="E85" s="9"/>
      <c r="F85" s="15"/>
      <c r="G85" s="15"/>
      <c r="H85" s="24" t="s">
        <v>12</v>
      </c>
    </row>
    <row r="86" spans="1:17" ht="25.5" x14ac:dyDescent="0.2">
      <c r="A86" s="9"/>
      <c r="B86" s="9"/>
      <c r="C86" s="10" t="s">
        <v>92</v>
      </c>
      <c r="D86" s="9"/>
      <c r="E86" s="9"/>
      <c r="F86" s="15"/>
      <c r="G86" s="15"/>
      <c r="H86" s="21"/>
      <c r="K86" s="25"/>
      <c r="L86" s="25"/>
      <c r="M86" s="25"/>
      <c r="N86" s="25"/>
      <c r="O86" s="26"/>
      <c r="P86" s="26"/>
      <c r="Q86" s="26"/>
    </row>
    <row r="87" spans="1:17" ht="25.5" x14ac:dyDescent="0.2">
      <c r="A87" s="18">
        <v>1</v>
      </c>
      <c r="B87" s="19" t="s">
        <v>93</v>
      </c>
      <c r="C87" s="19" t="s">
        <v>94</v>
      </c>
      <c r="D87" s="19"/>
      <c r="E87" s="27">
        <v>543.85400000000004</v>
      </c>
      <c r="F87" s="21">
        <v>59.658414772</v>
      </c>
      <c r="G87" s="28">
        <v>2.7990200000000002E-3</v>
      </c>
      <c r="H87" s="24"/>
    </row>
    <row r="88" spans="1:17" x14ac:dyDescent="0.2">
      <c r="A88" s="9"/>
      <c r="B88" s="9"/>
      <c r="C88" s="10" t="s">
        <v>14</v>
      </c>
      <c r="D88" s="9"/>
      <c r="E88" s="9" t="s">
        <v>12</v>
      </c>
      <c r="F88" s="17">
        <v>59.658414772</v>
      </c>
      <c r="G88" s="29">
        <v>2.7990200000000002E-3</v>
      </c>
      <c r="H88" s="24" t="s">
        <v>12</v>
      </c>
    </row>
    <row r="89" spans="1:17" x14ac:dyDescent="0.2">
      <c r="A89" s="9"/>
      <c r="B89" s="9"/>
      <c r="C89" s="14"/>
      <c r="D89" s="9"/>
      <c r="E89" s="9"/>
      <c r="F89" s="15"/>
      <c r="G89" s="16"/>
      <c r="H89" s="8" t="s">
        <v>12</v>
      </c>
    </row>
    <row r="90" spans="1:17" x14ac:dyDescent="0.2">
      <c r="A90" s="9"/>
      <c r="B90" s="9"/>
      <c r="C90" s="10" t="s">
        <v>95</v>
      </c>
      <c r="D90" s="9"/>
      <c r="E90" s="9"/>
      <c r="F90" s="9"/>
      <c r="G90" s="11"/>
      <c r="H90" s="8" t="s">
        <v>12</v>
      </c>
    </row>
    <row r="91" spans="1:17" x14ac:dyDescent="0.2">
      <c r="A91" s="9"/>
      <c r="B91" s="9"/>
      <c r="C91" s="10" t="s">
        <v>96</v>
      </c>
      <c r="D91" s="9"/>
      <c r="E91" s="9"/>
      <c r="F91" s="9"/>
      <c r="G91" s="11"/>
      <c r="H91" s="8" t="s">
        <v>12</v>
      </c>
    </row>
    <row r="92" spans="1:17" x14ac:dyDescent="0.2">
      <c r="A92" s="9"/>
      <c r="B92" s="9"/>
      <c r="C92" s="10" t="s">
        <v>14</v>
      </c>
      <c r="D92" s="9"/>
      <c r="E92" s="9" t="s">
        <v>12</v>
      </c>
      <c r="F92" s="12" t="s">
        <v>15</v>
      </c>
      <c r="G92" s="13">
        <v>0</v>
      </c>
      <c r="H92" s="8" t="s">
        <v>12</v>
      </c>
    </row>
    <row r="93" spans="1:17" x14ac:dyDescent="0.2">
      <c r="A93" s="9"/>
      <c r="B93" s="9"/>
      <c r="C93" s="14"/>
      <c r="D93" s="9"/>
      <c r="E93" s="9"/>
      <c r="F93" s="15"/>
      <c r="G93" s="16"/>
      <c r="H93" s="8" t="s">
        <v>12</v>
      </c>
    </row>
    <row r="94" spans="1:17" ht="25.5" x14ac:dyDescent="0.2">
      <c r="A94" s="9"/>
      <c r="B94" s="9"/>
      <c r="C94" s="10" t="s">
        <v>97</v>
      </c>
      <c r="D94" s="9"/>
      <c r="E94" s="9"/>
      <c r="F94" s="15"/>
      <c r="G94" s="16"/>
      <c r="H94" s="8" t="s">
        <v>12</v>
      </c>
    </row>
    <row r="95" spans="1:17" x14ac:dyDescent="0.2">
      <c r="A95" s="9"/>
      <c r="B95" s="9"/>
      <c r="C95" s="10" t="s">
        <v>14</v>
      </c>
      <c r="D95" s="9"/>
      <c r="E95" s="9" t="s">
        <v>12</v>
      </c>
      <c r="F95" s="12" t="s">
        <v>15</v>
      </c>
      <c r="G95" s="13">
        <v>0</v>
      </c>
      <c r="H95" s="8" t="s">
        <v>12</v>
      </c>
    </row>
    <row r="96" spans="1:17" x14ac:dyDescent="0.2">
      <c r="A96" s="9"/>
      <c r="B96" s="9"/>
      <c r="C96" s="14"/>
      <c r="D96" s="9"/>
      <c r="E96" s="9"/>
      <c r="F96" s="15"/>
      <c r="G96" s="16"/>
      <c r="H96" s="8" t="s">
        <v>12</v>
      </c>
    </row>
    <row r="97" spans="1:8" x14ac:dyDescent="0.2">
      <c r="A97" s="23"/>
      <c r="B97" s="19"/>
      <c r="C97" s="19" t="s">
        <v>98</v>
      </c>
      <c r="D97" s="19"/>
      <c r="E97" s="23"/>
      <c r="F97" s="21">
        <f>594.49511151+0.0000499300003051758</f>
        <v>594.49516144000029</v>
      </c>
      <c r="G97" s="22">
        <f>F97/F98</f>
        <v>2.7892227308031998E-2</v>
      </c>
      <c r="H97" s="8" t="s">
        <v>12</v>
      </c>
    </row>
    <row r="98" spans="1:8" x14ac:dyDescent="0.2">
      <c r="A98" s="14"/>
      <c r="B98" s="14"/>
      <c r="C98" s="10" t="s">
        <v>99</v>
      </c>
      <c r="D98" s="15"/>
      <c r="E98" s="15"/>
      <c r="F98" s="17">
        <f>F97+F88+F80+F64+F24</f>
        <v>21314.008195710001</v>
      </c>
      <c r="G98" s="30">
        <f>G97+G88+G80+G64+G24</f>
        <v>1.000000007308032</v>
      </c>
      <c r="H98" s="8" t="s">
        <v>12</v>
      </c>
    </row>
    <row r="99" spans="1:8" x14ac:dyDescent="0.2">
      <c r="A99" s="31"/>
      <c r="B99" s="31"/>
      <c r="C99" s="31"/>
      <c r="D99" s="32"/>
      <c r="E99" s="32"/>
      <c r="F99" s="32"/>
      <c r="G99" s="32"/>
    </row>
    <row r="100" spans="1:8" x14ac:dyDescent="0.2">
      <c r="A100" s="33"/>
      <c r="B100" s="34" t="s">
        <v>100</v>
      </c>
      <c r="C100" s="34"/>
      <c r="D100" s="34"/>
      <c r="E100" s="34"/>
      <c r="F100" s="34"/>
      <c r="G100" s="34"/>
      <c r="H100" s="34"/>
    </row>
    <row r="101" spans="1:8" x14ac:dyDescent="0.2">
      <c r="A101" s="33"/>
      <c r="B101" s="34" t="s">
        <v>101</v>
      </c>
      <c r="C101" s="34"/>
      <c r="D101" s="34"/>
      <c r="E101" s="34"/>
      <c r="F101" s="34"/>
      <c r="G101" s="34"/>
      <c r="H101" s="34"/>
    </row>
    <row r="102" spans="1:8" x14ac:dyDescent="0.2">
      <c r="A102" s="33"/>
      <c r="B102" s="34" t="s">
        <v>102</v>
      </c>
      <c r="C102" s="34"/>
      <c r="D102" s="34"/>
      <c r="E102" s="34"/>
      <c r="F102" s="34"/>
      <c r="G102" s="34"/>
      <c r="H102" s="34"/>
    </row>
    <row r="103" spans="1:8" x14ac:dyDescent="0.2">
      <c r="A103" s="33"/>
      <c r="B103" s="33"/>
      <c r="C103" s="33"/>
      <c r="D103" s="35"/>
      <c r="E103" s="35"/>
      <c r="F103" s="35"/>
      <c r="G103" s="35"/>
    </row>
    <row r="104" spans="1:8" x14ac:dyDescent="0.2">
      <c r="A104" s="33"/>
      <c r="B104" s="36" t="s">
        <v>103</v>
      </c>
      <c r="C104" s="37"/>
      <c r="D104" s="38"/>
      <c r="E104" s="39"/>
      <c r="F104" s="35"/>
      <c r="G104" s="35"/>
    </row>
    <row r="105" spans="1:8" ht="25.5" x14ac:dyDescent="0.2">
      <c r="A105" s="33"/>
      <c r="B105" s="40" t="s">
        <v>104</v>
      </c>
      <c r="C105" s="41"/>
      <c r="D105" s="10" t="s">
        <v>105</v>
      </c>
      <c r="E105" s="39"/>
      <c r="F105" s="35"/>
      <c r="G105" s="35"/>
    </row>
    <row r="106" spans="1:8" x14ac:dyDescent="0.2">
      <c r="A106" s="33"/>
      <c r="B106" s="40" t="s">
        <v>106</v>
      </c>
      <c r="C106" s="41"/>
      <c r="D106" s="10" t="s">
        <v>107</v>
      </c>
      <c r="E106" s="39"/>
      <c r="F106" s="35"/>
      <c r="G106" s="35"/>
    </row>
    <row r="107" spans="1:8" x14ac:dyDescent="0.2">
      <c r="A107" s="33"/>
      <c r="B107" s="40" t="s">
        <v>108</v>
      </c>
      <c r="C107" s="41"/>
      <c r="D107" s="15" t="s">
        <v>12</v>
      </c>
      <c r="E107" s="39"/>
      <c r="F107" s="35"/>
      <c r="G107" s="35"/>
    </row>
    <row r="108" spans="1:8" x14ac:dyDescent="0.2">
      <c r="A108" s="42"/>
      <c r="B108" s="43" t="s">
        <v>12</v>
      </c>
      <c r="C108" s="43" t="s">
        <v>109</v>
      </c>
      <c r="D108" s="43" t="s">
        <v>110</v>
      </c>
      <c r="E108" s="42"/>
      <c r="F108" s="42"/>
      <c r="G108" s="42"/>
    </row>
    <row r="109" spans="1:8" x14ac:dyDescent="0.2">
      <c r="A109" s="42"/>
      <c r="B109" s="44" t="s">
        <v>111</v>
      </c>
      <c r="C109" s="45">
        <v>45688</v>
      </c>
      <c r="D109" s="45">
        <v>45716</v>
      </c>
      <c r="E109" s="42"/>
      <c r="F109" s="42"/>
      <c r="G109" s="42"/>
    </row>
    <row r="110" spans="1:8" x14ac:dyDescent="0.2">
      <c r="A110" s="42"/>
      <c r="B110" s="19" t="s">
        <v>112</v>
      </c>
      <c r="C110" s="46">
        <v>46.077199999999998</v>
      </c>
      <c r="D110" s="46">
        <v>46.302100000000003</v>
      </c>
      <c r="E110" s="42"/>
      <c r="F110" s="47"/>
      <c r="G110" s="48"/>
    </row>
    <row r="111" spans="1:8" ht="25.5" x14ac:dyDescent="0.2">
      <c r="A111" s="42"/>
      <c r="B111" s="19" t="s">
        <v>113</v>
      </c>
      <c r="C111" s="46">
        <v>12.932700000000001</v>
      </c>
      <c r="D111" s="46">
        <v>12.9057</v>
      </c>
      <c r="E111" s="42"/>
      <c r="F111" s="47"/>
      <c r="G111" s="48"/>
    </row>
    <row r="112" spans="1:8" ht="25.5" x14ac:dyDescent="0.2">
      <c r="A112" s="42"/>
      <c r="B112" s="19" t="s">
        <v>114</v>
      </c>
      <c r="C112" s="46">
        <v>14.8185</v>
      </c>
      <c r="D112" s="46">
        <v>14.8909</v>
      </c>
      <c r="E112" s="42"/>
      <c r="F112" s="47"/>
      <c r="G112" s="48"/>
    </row>
    <row r="113" spans="1:17" ht="25.5" x14ac:dyDescent="0.2">
      <c r="A113" s="42"/>
      <c r="B113" s="19" t="s">
        <v>115</v>
      </c>
      <c r="C113" s="46">
        <v>14.721399999999999</v>
      </c>
      <c r="D113" s="46">
        <v>14.793200000000001</v>
      </c>
      <c r="E113" s="42"/>
      <c r="F113" s="47"/>
      <c r="G113" s="48"/>
    </row>
    <row r="114" spans="1:17" ht="25.5" x14ac:dyDescent="0.2">
      <c r="A114" s="42"/>
      <c r="B114" s="19" t="s">
        <v>116</v>
      </c>
      <c r="C114" s="46">
        <v>14.7233</v>
      </c>
      <c r="D114" s="46">
        <v>14.7951</v>
      </c>
      <c r="E114" s="42"/>
      <c r="F114" s="47"/>
      <c r="G114" s="48"/>
    </row>
    <row r="115" spans="1:17" x14ac:dyDescent="0.2">
      <c r="A115" s="42"/>
      <c r="B115" s="19" t="s">
        <v>117</v>
      </c>
      <c r="C115" s="46">
        <v>42.695599999999999</v>
      </c>
      <c r="D115" s="46">
        <v>42.876800000000003</v>
      </c>
      <c r="E115" s="42"/>
      <c r="F115" s="47"/>
      <c r="G115" s="48"/>
    </row>
    <row r="116" spans="1:17" x14ac:dyDescent="0.2">
      <c r="A116" s="42"/>
      <c r="B116" s="19" t="s">
        <v>118</v>
      </c>
      <c r="C116" s="46">
        <v>15.422700000000001</v>
      </c>
      <c r="D116" s="46">
        <v>15.488200000000001</v>
      </c>
      <c r="E116" s="42"/>
      <c r="F116" s="47"/>
      <c r="G116" s="48"/>
    </row>
    <row r="117" spans="1:17" ht="25.5" x14ac:dyDescent="0.2">
      <c r="A117" s="42"/>
      <c r="B117" s="19" t="s">
        <v>119</v>
      </c>
      <c r="C117" s="46">
        <v>12.895099999999999</v>
      </c>
      <c r="D117" s="46">
        <v>12.867699999999999</v>
      </c>
      <c r="E117" s="42"/>
      <c r="F117" s="47"/>
      <c r="G117" s="48"/>
    </row>
    <row r="118" spans="1:17" ht="25.5" x14ac:dyDescent="0.2">
      <c r="A118" s="42"/>
      <c r="B118" s="19" t="s">
        <v>120</v>
      </c>
      <c r="C118" s="46">
        <v>14.5122</v>
      </c>
      <c r="D118" s="46">
        <v>14.5738</v>
      </c>
      <c r="E118" s="42"/>
      <c r="F118" s="47"/>
      <c r="G118" s="48"/>
    </row>
    <row r="119" spans="1:17" ht="25.5" x14ac:dyDescent="0.2">
      <c r="A119" s="42"/>
      <c r="B119" s="19" t="s">
        <v>121</v>
      </c>
      <c r="C119" s="46">
        <v>14.4155</v>
      </c>
      <c r="D119" s="46">
        <v>14.476599999999999</v>
      </c>
      <c r="E119" s="42"/>
      <c r="F119" s="47"/>
      <c r="G119" s="48"/>
    </row>
    <row r="120" spans="1:17" ht="25.5" x14ac:dyDescent="0.2">
      <c r="A120" s="42"/>
      <c r="B120" s="19" t="s">
        <v>122</v>
      </c>
      <c r="C120" s="46">
        <v>14.4155</v>
      </c>
      <c r="D120" s="46">
        <v>14.476699999999999</v>
      </c>
      <c r="E120" s="42"/>
      <c r="F120" s="47"/>
      <c r="G120" s="48"/>
    </row>
    <row r="121" spans="1:17" x14ac:dyDescent="0.2">
      <c r="A121" s="42"/>
      <c r="B121" s="42"/>
      <c r="C121" s="42"/>
      <c r="D121" s="42"/>
      <c r="E121" s="42"/>
      <c r="F121" s="42"/>
      <c r="G121" s="42"/>
    </row>
    <row r="122" spans="1:17" x14ac:dyDescent="0.2">
      <c r="A122" s="42"/>
      <c r="B122" s="40" t="s">
        <v>123</v>
      </c>
      <c r="C122" s="41"/>
      <c r="D122" s="10" t="s">
        <v>12</v>
      </c>
      <c r="E122" s="42"/>
      <c r="F122" s="42"/>
      <c r="G122" s="42"/>
    </row>
    <row r="123" spans="1:17" x14ac:dyDescent="0.2">
      <c r="A123" s="42"/>
      <c r="B123" s="49" t="s">
        <v>111</v>
      </c>
      <c r="C123" s="50" t="s">
        <v>124</v>
      </c>
      <c r="D123" s="50" t="s">
        <v>125</v>
      </c>
      <c r="E123" s="42"/>
      <c r="F123" s="42"/>
      <c r="G123" s="42"/>
    </row>
    <row r="124" spans="1:17" ht="25.5" x14ac:dyDescent="0.2">
      <c r="A124" s="42"/>
      <c r="B124" s="19" t="s">
        <v>113</v>
      </c>
      <c r="C124" s="51">
        <v>0.09</v>
      </c>
      <c r="D124" s="23" t="s">
        <v>126</v>
      </c>
      <c r="E124" s="42"/>
      <c r="F124" s="47"/>
      <c r="G124" s="48"/>
    </row>
    <row r="125" spans="1:17" ht="25.5" x14ac:dyDescent="0.2">
      <c r="A125" s="42"/>
      <c r="B125" s="19" t="s">
        <v>119</v>
      </c>
      <c r="C125" s="51">
        <v>8.2000000000000003E-2</v>
      </c>
      <c r="D125" s="51">
        <v>8.2000000000000003E-2</v>
      </c>
      <c r="E125" s="42"/>
      <c r="F125" s="47"/>
      <c r="G125" s="48"/>
    </row>
    <row r="126" spans="1:17" x14ac:dyDescent="0.2">
      <c r="A126" s="42"/>
      <c r="B126" s="52"/>
      <c r="C126" s="52"/>
      <c r="D126" s="52"/>
      <c r="E126" s="42"/>
      <c r="F126" s="42"/>
      <c r="G126" s="42"/>
    </row>
    <row r="127" spans="1:17" s="53" customFormat="1" x14ac:dyDescent="0.2">
      <c r="A127" s="48"/>
      <c r="B127" s="40" t="s">
        <v>127</v>
      </c>
      <c r="C127" s="41"/>
      <c r="D127" s="10" t="s">
        <v>107</v>
      </c>
      <c r="E127" s="48"/>
      <c r="F127" s="48"/>
      <c r="G127" s="48"/>
      <c r="I127"/>
      <c r="J127" s="54"/>
      <c r="K127"/>
      <c r="L127" s="25"/>
      <c r="M127" s="25"/>
      <c r="N127" s="25"/>
      <c r="O127" s="55"/>
      <c r="P127"/>
      <c r="Q127"/>
    </row>
    <row r="128" spans="1:17" x14ac:dyDescent="0.2">
      <c r="A128" s="42"/>
      <c r="B128" s="40" t="s">
        <v>128</v>
      </c>
      <c r="C128" s="41"/>
      <c r="D128" s="10" t="s">
        <v>107</v>
      </c>
      <c r="E128" s="56"/>
      <c r="F128" s="42"/>
      <c r="G128" s="42"/>
      <c r="J128" s="54"/>
    </row>
    <row r="129" spans="1:19" x14ac:dyDescent="0.2">
      <c r="A129" s="42"/>
      <c r="B129" s="40" t="s">
        <v>129</v>
      </c>
      <c r="C129" s="41"/>
      <c r="D129" s="10" t="s">
        <v>107</v>
      </c>
      <c r="E129" s="56"/>
      <c r="F129" s="42"/>
      <c r="G129" s="42"/>
      <c r="J129" s="54"/>
    </row>
    <row r="130" spans="1:19" x14ac:dyDescent="0.2">
      <c r="A130" s="42"/>
      <c r="B130" s="40" t="s">
        <v>130</v>
      </c>
      <c r="C130" s="41"/>
      <c r="D130" s="10" t="s">
        <v>107</v>
      </c>
      <c r="E130" s="56"/>
      <c r="F130" s="42"/>
      <c r="G130" s="42"/>
      <c r="J130" s="54"/>
    </row>
    <row r="131" spans="1:19" x14ac:dyDescent="0.2">
      <c r="A131" s="52"/>
      <c r="B131" s="52"/>
      <c r="C131" s="52"/>
      <c r="D131" s="52"/>
      <c r="E131" s="52"/>
      <c r="F131" s="52"/>
      <c r="G131" s="52"/>
      <c r="J131" s="54"/>
    </row>
    <row r="132" spans="1:19" s="53" customFormat="1" x14ac:dyDescent="0.2">
      <c r="B132" s="57" t="s">
        <v>131</v>
      </c>
      <c r="C132" s="58"/>
      <c r="D132" s="59"/>
      <c r="I132"/>
      <c r="J132" s="54"/>
      <c r="K132"/>
      <c r="L132" s="25"/>
      <c r="M132" s="25"/>
      <c r="N132" s="25"/>
      <c r="O132" s="55"/>
      <c r="R132"/>
      <c r="S132"/>
    </row>
    <row r="133" spans="1:19" s="53" customFormat="1" ht="51" x14ac:dyDescent="0.2">
      <c r="B133" s="60" t="s">
        <v>132</v>
      </c>
      <c r="C133" s="60"/>
      <c r="D133" s="61" t="s">
        <v>1</v>
      </c>
      <c r="I133"/>
      <c r="J133" s="54"/>
      <c r="K133"/>
      <c r="L133" s="25"/>
      <c r="M133" s="25"/>
      <c r="N133" s="25"/>
      <c r="O133" s="55"/>
      <c r="R133"/>
      <c r="S133"/>
    </row>
    <row r="134" spans="1:19" s="53" customFormat="1" x14ac:dyDescent="0.2">
      <c r="B134" s="62" t="s">
        <v>133</v>
      </c>
      <c r="C134" s="62"/>
      <c r="D134" s="63"/>
      <c r="I134"/>
      <c r="J134" s="54"/>
      <c r="K134"/>
      <c r="L134" s="25"/>
      <c r="M134" s="25"/>
      <c r="N134" s="25"/>
      <c r="O134" s="55"/>
      <c r="R134"/>
      <c r="S134"/>
    </row>
    <row r="135" spans="1:19" s="53" customFormat="1" x14ac:dyDescent="0.2">
      <c r="B135" s="62"/>
      <c r="C135" s="62"/>
      <c r="D135" s="64"/>
      <c r="I135"/>
      <c r="J135" s="54"/>
      <c r="K135"/>
      <c r="L135" s="25"/>
      <c r="M135" s="25"/>
      <c r="N135" s="25"/>
      <c r="O135" s="55"/>
      <c r="R135"/>
      <c r="S135"/>
    </row>
    <row r="136" spans="1:19" s="53" customFormat="1" x14ac:dyDescent="0.2">
      <c r="B136" s="62" t="s">
        <v>134</v>
      </c>
      <c r="C136" s="62"/>
      <c r="D136" s="65">
        <v>7.3593693199488115</v>
      </c>
      <c r="I136"/>
      <c r="J136" s="54"/>
      <c r="K136"/>
      <c r="L136" s="25"/>
      <c r="M136" s="25"/>
      <c r="N136" s="25"/>
      <c r="O136" s="55"/>
    </row>
    <row r="137" spans="1:19" s="53" customFormat="1" x14ac:dyDescent="0.2">
      <c r="B137" s="62"/>
      <c r="C137" s="62"/>
      <c r="D137" s="64"/>
      <c r="I137"/>
      <c r="J137" s="54"/>
      <c r="K137"/>
      <c r="L137" s="25"/>
      <c r="M137" s="25"/>
      <c r="N137" s="25"/>
      <c r="O137" s="55"/>
    </row>
    <row r="138" spans="1:19" s="53" customFormat="1" x14ac:dyDescent="0.2">
      <c r="B138" s="62" t="s">
        <v>135</v>
      </c>
      <c r="C138" s="62"/>
      <c r="D138" s="65">
        <v>2.8217675960716595</v>
      </c>
      <c r="I138"/>
      <c r="J138" s="54"/>
      <c r="K138"/>
      <c r="L138" s="25"/>
      <c r="M138" s="25"/>
      <c r="N138" s="25"/>
      <c r="O138" s="55"/>
    </row>
    <row r="139" spans="1:19" s="53" customFormat="1" x14ac:dyDescent="0.2">
      <c r="B139" s="62" t="s">
        <v>136</v>
      </c>
      <c r="C139" s="62"/>
      <c r="D139" s="65">
        <v>3.4780241857023384</v>
      </c>
      <c r="I139"/>
      <c r="J139" s="54"/>
      <c r="K139"/>
      <c r="L139" s="25"/>
      <c r="M139" s="25"/>
      <c r="N139" s="25"/>
      <c r="O139" s="55"/>
    </row>
    <row r="140" spans="1:19" s="53" customFormat="1" x14ac:dyDescent="0.2">
      <c r="B140" s="62"/>
      <c r="C140" s="62"/>
      <c r="D140" s="64"/>
      <c r="I140"/>
      <c r="J140" s="54"/>
      <c r="K140"/>
      <c r="L140" s="25"/>
      <c r="M140" s="25"/>
      <c r="N140" s="25"/>
      <c r="O140" s="55"/>
    </row>
    <row r="141" spans="1:19" s="53" customFormat="1" ht="25.5" x14ac:dyDescent="0.2">
      <c r="B141" s="62" t="s">
        <v>137</v>
      </c>
      <c r="C141" s="62"/>
      <c r="D141" s="66" t="s">
        <v>138</v>
      </c>
      <c r="I141"/>
      <c r="J141" s="54"/>
      <c r="K141" s="25"/>
      <c r="L141" s="25"/>
      <c r="M141" s="25"/>
      <c r="N141" s="25"/>
      <c r="O141" s="55"/>
    </row>
    <row r="142" spans="1:19" s="53" customFormat="1" x14ac:dyDescent="0.2">
      <c r="B142" s="67" t="s">
        <v>139</v>
      </c>
      <c r="C142" s="68"/>
      <c r="D142" s="69"/>
      <c r="I142"/>
      <c r="J142" s="54"/>
      <c r="K142"/>
      <c r="L142" s="25"/>
      <c r="M142" s="25"/>
      <c r="N142" s="25"/>
      <c r="O142" s="55"/>
    </row>
    <row r="143" spans="1:19" x14ac:dyDescent="0.2">
      <c r="J143" s="54"/>
    </row>
    <row r="144" spans="1:19" ht="13.5" x14ac:dyDescent="0.2">
      <c r="B144" s="70" t="s">
        <v>140</v>
      </c>
      <c r="C144" s="70"/>
      <c r="D144" s="70"/>
      <c r="E144" s="70"/>
      <c r="F144" s="70"/>
      <c r="G144" s="70"/>
      <c r="H144" s="70"/>
    </row>
    <row r="145" spans="2:15" ht="13.5" x14ac:dyDescent="0.2">
      <c r="B145" s="71"/>
      <c r="C145" s="71"/>
      <c r="D145" s="71"/>
      <c r="E145" s="71"/>
      <c r="F145" s="71"/>
      <c r="G145" s="71"/>
      <c r="H145" s="71"/>
      <c r="J145" s="25"/>
      <c r="K145" s="25"/>
      <c r="L145" s="25"/>
      <c r="M145" s="25"/>
      <c r="N145" s="25"/>
      <c r="O145" s="25"/>
    </row>
    <row r="146" spans="2:15" ht="13.5" x14ac:dyDescent="0.25">
      <c r="B146" s="72" t="s">
        <v>141</v>
      </c>
      <c r="C146" s="72" t="s">
        <v>142</v>
      </c>
      <c r="D146" s="73" t="s">
        <v>143</v>
      </c>
      <c r="E146" s="74"/>
      <c r="F146" s="75"/>
      <c r="G146" s="76" t="s">
        <v>144</v>
      </c>
      <c r="H146" s="77"/>
      <c r="J146" s="25"/>
      <c r="K146" s="25"/>
      <c r="L146" s="25"/>
      <c r="M146" s="25"/>
      <c r="N146" s="25"/>
      <c r="O146" s="25"/>
    </row>
    <row r="147" spans="2:15" ht="27" x14ac:dyDescent="0.25">
      <c r="B147" s="78" t="s">
        <v>145</v>
      </c>
      <c r="C147" s="79" t="s">
        <v>146</v>
      </c>
      <c r="D147" s="80">
        <v>0</v>
      </c>
      <c r="E147" s="81"/>
      <c r="F147" s="82"/>
      <c r="G147" s="80">
        <v>0</v>
      </c>
      <c r="H147" s="82"/>
      <c r="J147" s="25"/>
      <c r="K147" s="25"/>
      <c r="L147" s="25"/>
      <c r="M147" s="25"/>
      <c r="N147" s="25"/>
      <c r="O147" s="25"/>
    </row>
    <row r="148" spans="2:15" ht="27" x14ac:dyDescent="0.25">
      <c r="B148" s="78" t="s">
        <v>147</v>
      </c>
      <c r="C148" s="79" t="s">
        <v>148</v>
      </c>
      <c r="D148" s="80">
        <v>0</v>
      </c>
      <c r="E148" s="81"/>
      <c r="F148" s="82"/>
      <c r="G148" s="80">
        <v>0</v>
      </c>
      <c r="H148" s="82"/>
      <c r="J148" s="25"/>
      <c r="K148" s="25"/>
      <c r="L148" s="25"/>
      <c r="M148" s="25"/>
      <c r="N148" s="25"/>
      <c r="O148" s="25"/>
    </row>
    <row r="149" spans="2:15" ht="27" x14ac:dyDescent="0.25">
      <c r="B149" s="78" t="s">
        <v>149</v>
      </c>
      <c r="C149" s="79" t="s">
        <v>150</v>
      </c>
      <c r="D149" s="80">
        <v>0</v>
      </c>
      <c r="E149" s="81"/>
      <c r="F149" s="82"/>
      <c r="G149" s="80">
        <v>0</v>
      </c>
      <c r="H149" s="82"/>
      <c r="J149" s="25"/>
      <c r="K149" s="25"/>
      <c r="L149" s="25"/>
      <c r="M149" s="25"/>
      <c r="N149" s="25"/>
      <c r="O149" s="25"/>
    </row>
    <row r="150" spans="2:15" ht="27" x14ac:dyDescent="0.25">
      <c r="B150" s="78" t="s">
        <v>151</v>
      </c>
      <c r="C150" s="79" t="s">
        <v>152</v>
      </c>
      <c r="D150" s="83">
        <v>0</v>
      </c>
      <c r="E150" s="83"/>
      <c r="F150" s="83"/>
      <c r="G150" s="83">
        <v>0</v>
      </c>
      <c r="H150" s="83"/>
      <c r="J150" s="25"/>
      <c r="K150" s="25"/>
      <c r="L150" s="25"/>
      <c r="M150" s="25"/>
      <c r="N150" s="25"/>
      <c r="O150" s="25"/>
    </row>
    <row r="151" spans="2:15" ht="13.5" x14ac:dyDescent="0.25">
      <c r="B151" s="84"/>
      <c r="C151" s="84"/>
      <c r="D151" s="85"/>
      <c r="E151" s="85"/>
      <c r="F151" s="85"/>
      <c r="G151" s="85"/>
      <c r="H151" s="85"/>
      <c r="J151" s="25"/>
      <c r="K151" s="25"/>
      <c r="L151" s="25"/>
      <c r="M151" s="25"/>
      <c r="N151" s="25"/>
      <c r="O151" s="25"/>
    </row>
    <row r="152" spans="2:15" ht="13.5" x14ac:dyDescent="0.25">
      <c r="B152" s="86" t="s">
        <v>153</v>
      </c>
      <c r="C152" s="86"/>
      <c r="D152" s="86"/>
      <c r="E152" s="86"/>
      <c r="F152" s="86"/>
      <c r="G152" s="86"/>
      <c r="H152" s="86"/>
      <c r="J152" s="25"/>
      <c r="K152" s="25"/>
      <c r="L152" s="25"/>
      <c r="M152" s="25"/>
      <c r="N152" s="25"/>
      <c r="O152" s="25"/>
    </row>
    <row r="153" spans="2:15" ht="13.5" x14ac:dyDescent="0.2">
      <c r="B153" s="87" t="s">
        <v>141</v>
      </c>
      <c r="C153" s="87" t="s">
        <v>142</v>
      </c>
      <c r="D153" s="87" t="s">
        <v>154</v>
      </c>
      <c r="E153" s="87"/>
      <c r="F153" s="87"/>
      <c r="G153" s="87"/>
      <c r="H153" s="88" t="s">
        <v>155</v>
      </c>
      <c r="I153" s="88" t="s">
        <v>156</v>
      </c>
      <c r="J153" s="88" t="s">
        <v>157</v>
      </c>
      <c r="K153" s="25"/>
      <c r="L153" s="25"/>
      <c r="M153" s="25"/>
      <c r="N153" s="25"/>
      <c r="O153" s="25"/>
    </row>
    <row r="154" spans="2:15" ht="121.5" x14ac:dyDescent="0.2">
      <c r="B154" s="87"/>
      <c r="C154" s="87"/>
      <c r="D154" s="89" t="s">
        <v>158</v>
      </c>
      <c r="E154" s="89" t="s">
        <v>159</v>
      </c>
      <c r="F154" s="89" t="s">
        <v>160</v>
      </c>
      <c r="G154" s="89" t="s">
        <v>161</v>
      </c>
      <c r="H154" s="88"/>
      <c r="I154" s="88"/>
      <c r="J154" s="88"/>
      <c r="K154" s="25"/>
      <c r="L154" s="25"/>
      <c r="M154" s="25"/>
      <c r="N154" s="25"/>
      <c r="O154" s="25"/>
    </row>
    <row r="155" spans="2:15" ht="27" x14ac:dyDescent="0.25">
      <c r="B155" s="78" t="s">
        <v>145</v>
      </c>
      <c r="C155" s="79" t="s">
        <v>146</v>
      </c>
      <c r="D155" s="90">
        <v>3000</v>
      </c>
      <c r="E155" s="90">
        <v>198.60410960000002</v>
      </c>
      <c r="F155" s="91">
        <v>72.152053199999997</v>
      </c>
      <c r="G155" s="92">
        <v>3270.7561627999999</v>
      </c>
      <c r="H155" s="93">
        <v>1452.6372699999999</v>
      </c>
      <c r="I155" s="93">
        <f>2499839/10^5</f>
        <v>24.998390000000001</v>
      </c>
      <c r="J155" s="93">
        <f>H155+I155</f>
        <v>1477.6356599999999</v>
      </c>
      <c r="K155" s="25"/>
      <c r="L155" s="25"/>
      <c r="M155" s="25"/>
      <c r="N155" s="25"/>
      <c r="O155" s="25"/>
    </row>
    <row r="156" spans="2:15" ht="27" x14ac:dyDescent="0.25">
      <c r="B156" s="78" t="s">
        <v>147</v>
      </c>
      <c r="C156" s="79" t="s">
        <v>148</v>
      </c>
      <c r="D156" s="90">
        <v>500</v>
      </c>
      <c r="E156" s="90">
        <v>33.283561599999999</v>
      </c>
      <c r="F156" s="91">
        <v>12.091777499999999</v>
      </c>
      <c r="G156" s="92">
        <f>D156+E156+F156</f>
        <v>545.37533910000002</v>
      </c>
      <c r="H156" s="93">
        <v>242.22076999999999</v>
      </c>
      <c r="I156" s="93">
        <f>416840/10^5</f>
        <v>4.1684000000000001</v>
      </c>
      <c r="J156" s="93">
        <f>H156+I156</f>
        <v>246.38916999999998</v>
      </c>
      <c r="K156" s="25"/>
      <c r="L156" s="25"/>
      <c r="M156" s="25"/>
      <c r="N156" s="25"/>
      <c r="O156" s="25"/>
    </row>
    <row r="157" spans="2:15" ht="27" x14ac:dyDescent="0.25">
      <c r="B157" s="78" t="s">
        <v>149</v>
      </c>
      <c r="C157" s="79" t="s">
        <v>162</v>
      </c>
      <c r="D157" s="90">
        <v>2000</v>
      </c>
      <c r="E157" s="90">
        <v>39.762295099999996</v>
      </c>
      <c r="F157" s="91">
        <v>64.029485721917808</v>
      </c>
      <c r="G157" s="92">
        <v>2103.7917808219199</v>
      </c>
      <c r="H157" s="93">
        <v>933.64715000000001</v>
      </c>
      <c r="I157" s="93">
        <f>1606686/10^5</f>
        <v>16.066859999999998</v>
      </c>
      <c r="J157" s="93">
        <f>H157+I157</f>
        <v>949.71401000000003</v>
      </c>
      <c r="K157" s="25"/>
      <c r="L157" s="25"/>
      <c r="M157" s="25"/>
      <c r="N157" s="25"/>
      <c r="O157" s="25"/>
    </row>
    <row r="158" spans="2:15" ht="27" x14ac:dyDescent="0.25">
      <c r="B158" s="78" t="s">
        <v>151</v>
      </c>
      <c r="C158" s="79" t="s">
        <v>152</v>
      </c>
      <c r="D158" s="90">
        <v>1882.78</v>
      </c>
      <c r="E158" s="90">
        <v>137.066384</v>
      </c>
      <c r="F158" s="91">
        <v>34.266601500000007</v>
      </c>
      <c r="G158" s="92">
        <v>2054.1129854999999</v>
      </c>
      <c r="H158" s="93">
        <v>916.65184999999997</v>
      </c>
      <c r="I158" s="93">
        <f>1577458/10^5</f>
        <v>15.77458</v>
      </c>
      <c r="J158" s="93">
        <f>H158+I158</f>
        <v>932.42642999999998</v>
      </c>
      <c r="K158" s="25"/>
      <c r="L158" s="25"/>
      <c r="M158" s="25"/>
      <c r="N158" s="25"/>
      <c r="O158" s="25"/>
    </row>
    <row r="159" spans="2:15" ht="13.5" x14ac:dyDescent="0.25">
      <c r="B159" s="84"/>
      <c r="C159" s="94"/>
      <c r="D159" s="95"/>
      <c r="E159" s="95"/>
      <c r="F159" s="96"/>
      <c r="G159" s="97"/>
      <c r="H159" s="98"/>
      <c r="J159" s="54"/>
      <c r="K159" s="25"/>
      <c r="L159" s="25"/>
      <c r="M159" s="25"/>
      <c r="N159" s="25"/>
      <c r="O159" s="25"/>
    </row>
    <row r="160" spans="2:15" ht="51" customHeight="1" x14ac:dyDescent="0.2">
      <c r="B160" s="99" t="s">
        <v>163</v>
      </c>
      <c r="C160" s="99"/>
      <c r="D160" s="99"/>
      <c r="E160" s="99"/>
      <c r="F160" s="99"/>
      <c r="G160" s="99"/>
      <c r="H160" s="99"/>
      <c r="I160" s="99"/>
      <c r="J160" s="54"/>
      <c r="K160" s="25"/>
      <c r="L160" s="25"/>
      <c r="M160" s="25"/>
      <c r="N160" s="25"/>
      <c r="O160" s="25"/>
    </row>
    <row r="161" spans="2:15" x14ac:dyDescent="0.2">
      <c r="B161" s="25"/>
      <c r="C161" s="25"/>
      <c r="D161" s="25"/>
      <c r="E161" s="25"/>
      <c r="F161" s="25"/>
      <c r="G161" s="25"/>
      <c r="H161" s="25"/>
      <c r="J161" s="54"/>
      <c r="K161" s="25"/>
      <c r="L161" s="25"/>
      <c r="M161" s="25"/>
      <c r="N161" s="25"/>
      <c r="O161" s="25"/>
    </row>
    <row r="162" spans="2:15" ht="13.5" x14ac:dyDescent="0.25">
      <c r="B162" s="100" t="s">
        <v>164</v>
      </c>
      <c r="C162" s="25"/>
      <c r="D162" s="25"/>
      <c r="E162" s="25"/>
      <c r="F162" s="25"/>
      <c r="G162" s="25"/>
      <c r="H162" s="25"/>
      <c r="J162" s="54"/>
      <c r="K162" s="25"/>
      <c r="L162" s="25"/>
      <c r="M162" s="25"/>
      <c r="N162" s="25"/>
      <c r="O162" s="25"/>
    </row>
    <row r="163" spans="2:15" x14ac:dyDescent="0.2">
      <c r="B163" s="25"/>
      <c r="C163" s="25"/>
      <c r="D163" s="25"/>
      <c r="E163" s="25"/>
      <c r="F163" s="25"/>
      <c r="G163" s="25"/>
      <c r="H163" s="25"/>
      <c r="I163" s="25"/>
      <c r="J163" s="54"/>
      <c r="K163" s="25"/>
      <c r="L163" s="25"/>
      <c r="M163" s="25"/>
      <c r="N163" s="25"/>
      <c r="O163" s="25"/>
    </row>
    <row r="164" spans="2:15" x14ac:dyDescent="0.2">
      <c r="B164" s="101" t="s">
        <v>165</v>
      </c>
      <c r="C164" s="25"/>
      <c r="D164" s="25"/>
      <c r="E164" s="25"/>
      <c r="F164" s="25"/>
      <c r="G164" s="25"/>
      <c r="H164" s="25"/>
      <c r="I164" s="25"/>
      <c r="J164" s="54"/>
      <c r="K164" s="25"/>
      <c r="L164" s="25"/>
      <c r="M164" s="25"/>
      <c r="N164" s="25"/>
      <c r="O164" s="25"/>
    </row>
    <row r="165" spans="2:15" x14ac:dyDescent="0.2">
      <c r="B165" s="25"/>
      <c r="C165" s="25"/>
      <c r="D165" s="25"/>
      <c r="E165" s="25"/>
      <c r="F165" s="25"/>
      <c r="G165" s="25"/>
      <c r="H165" s="25"/>
      <c r="I165" s="25"/>
      <c r="J165" s="54"/>
      <c r="K165" s="25"/>
      <c r="L165" s="25"/>
      <c r="M165" s="25"/>
      <c r="N165" s="25"/>
      <c r="O165" s="25"/>
    </row>
    <row r="166" spans="2:15" x14ac:dyDescent="0.2">
      <c r="B166" s="101" t="s">
        <v>166</v>
      </c>
      <c r="C166" s="25"/>
      <c r="D166" s="25"/>
      <c r="E166" s="25"/>
      <c r="F166" s="25"/>
      <c r="G166" s="25"/>
      <c r="H166" s="25"/>
      <c r="I166" s="25"/>
      <c r="J166" s="54"/>
      <c r="K166" s="25"/>
      <c r="L166" s="25"/>
      <c r="M166" s="25"/>
      <c r="N166" s="25"/>
      <c r="O166" s="25"/>
    </row>
    <row r="167" spans="2:15" x14ac:dyDescent="0.2">
      <c r="I167" s="25"/>
      <c r="J167" s="54"/>
      <c r="K167" s="25"/>
      <c r="L167" s="25"/>
      <c r="M167" s="25"/>
      <c r="N167" s="25"/>
      <c r="O167" s="25"/>
    </row>
    <row r="168" spans="2:15" x14ac:dyDescent="0.2">
      <c r="B168" s="101" t="s">
        <v>167</v>
      </c>
      <c r="J168" s="54"/>
      <c r="K168" s="25"/>
      <c r="L168" s="25"/>
      <c r="M168" s="25"/>
      <c r="N168" s="25"/>
      <c r="O168" s="25"/>
    </row>
    <row r="169" spans="2:15" x14ac:dyDescent="0.2">
      <c r="I169" s="25"/>
      <c r="J169" s="54"/>
      <c r="K169" s="25"/>
      <c r="L169" s="25"/>
      <c r="M169" s="25"/>
      <c r="N169" s="25"/>
      <c r="O169" s="25"/>
    </row>
    <row r="170" spans="2:15" ht="25.5" x14ac:dyDescent="0.2">
      <c r="B170" s="102" t="s">
        <v>168</v>
      </c>
    </row>
    <row r="172" spans="2:15" ht="153.75" customHeight="1" x14ac:dyDescent="0.2"/>
    <row r="175" spans="2:15" x14ac:dyDescent="0.2">
      <c r="B175" s="103" t="s">
        <v>169</v>
      </c>
      <c r="C175" s="104"/>
      <c r="D175" s="103" t="s">
        <v>170</v>
      </c>
    </row>
    <row r="176" spans="2:15" x14ac:dyDescent="0.2">
      <c r="B176" s="103" t="s">
        <v>171</v>
      </c>
      <c r="D176" s="103" t="s">
        <v>172</v>
      </c>
    </row>
    <row r="177" spans="10:10" ht="165" customHeight="1" x14ac:dyDescent="0.2"/>
    <row r="179" spans="10:10" x14ac:dyDescent="0.2">
      <c r="J179" s="54"/>
    </row>
  </sheetData>
  <mergeCells count="47">
    <mergeCell ref="I153:I154"/>
    <mergeCell ref="J153:J154"/>
    <mergeCell ref="B160:I160"/>
    <mergeCell ref="D151:F151"/>
    <mergeCell ref="G151:H151"/>
    <mergeCell ref="B152:H152"/>
    <mergeCell ref="B153:B154"/>
    <mergeCell ref="C153:C154"/>
    <mergeCell ref="D153:G153"/>
    <mergeCell ref="H153:H154"/>
    <mergeCell ref="D148:F148"/>
    <mergeCell ref="G148:H148"/>
    <mergeCell ref="D149:F149"/>
    <mergeCell ref="G149:H149"/>
    <mergeCell ref="D150:F150"/>
    <mergeCell ref="G150:H150"/>
    <mergeCell ref="B141:C141"/>
    <mergeCell ref="B142:D142"/>
    <mergeCell ref="B144:H144"/>
    <mergeCell ref="D146:F146"/>
    <mergeCell ref="G146:H146"/>
    <mergeCell ref="D147:F147"/>
    <mergeCell ref="G147:H147"/>
    <mergeCell ref="B135:C135"/>
    <mergeCell ref="B136:C136"/>
    <mergeCell ref="B137:C137"/>
    <mergeCell ref="B138:C138"/>
    <mergeCell ref="B139:C139"/>
    <mergeCell ref="B140:C140"/>
    <mergeCell ref="B128:C128"/>
    <mergeCell ref="B129:C129"/>
    <mergeCell ref="B130:C130"/>
    <mergeCell ref="B132:D132"/>
    <mergeCell ref="B133:C133"/>
    <mergeCell ref="B134:C134"/>
    <mergeCell ref="B104:D104"/>
    <mergeCell ref="B105:C105"/>
    <mergeCell ref="B106:C106"/>
    <mergeCell ref="B107:C107"/>
    <mergeCell ref="B122:C122"/>
    <mergeCell ref="B127:C127"/>
    <mergeCell ref="A1:H1"/>
    <mergeCell ref="A2:H2"/>
    <mergeCell ref="A3:H3"/>
    <mergeCell ref="B100:H100"/>
    <mergeCell ref="B101:H101"/>
    <mergeCell ref="B102:H102"/>
  </mergeCells>
  <hyperlinks>
    <hyperlink ref="B164" r:id="rId1" xr:uid="{29CD08AF-D628-49A5-BBFC-93C57B0683F3}"/>
    <hyperlink ref="B166" r:id="rId2" xr:uid="{972A276B-2CCF-4213-AC08-DD6BD29AC4C0}"/>
    <hyperlink ref="B168" r:id="rId3" xr:uid="{57E9C7B6-B421-40E7-81B6-4DF0AFD32942}"/>
  </hyperlinks>
  <pageMargins left="5.000000074505806E-2" right="5.000000074505806E-2" top="0.30000001192092896" bottom="0.20000000298023224" header="0" footer="0"/>
  <pageSetup paperSize="9" orientation="landscape" horizontalDpi="0" verticalDpi="0"/>
  <headerFooter alignWithMargins="0"/>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SPSDF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Bharathi B (IT) - Sundaram Mutual</dc:creator>
  <cp:lastModifiedBy>Bharathi B (IT) - Sundaram Mutual</cp:lastModifiedBy>
  <dcterms:created xsi:type="dcterms:W3CDTF">2025-03-10T09:00:55Z</dcterms:created>
  <dcterms:modified xsi:type="dcterms:W3CDTF">2025-03-10T09:00:56Z</dcterms:modified>
</cp:coreProperties>
</file>